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drawings/drawing2.xml" ContentType="application/vnd.openxmlformats-officedocument.drawing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to-toshihiro\Desktop\QAF0848 190726 見積依頼書 【立替業務】\"/>
    </mc:Choice>
  </mc:AlternateContent>
  <xr:revisionPtr revIDLastSave="0" documentId="13_ncr:1_{F0BFB623-113C-4509-95D5-B085A27AC6F4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見積依頼書" sheetId="1" r:id="rId1"/>
    <sheet name="追加分" sheetId="2" r:id="rId2"/>
    <sheet name="計算表" sheetId="3" r:id="rId3"/>
    <sheet name="備考欄" sheetId="4" r:id="rId4"/>
  </sheets>
  <definedNames>
    <definedName name="_xlnm.Print_Area" localSheetId="1">追加分!$A$1:$AF$23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" i="3" l="1"/>
  <c r="J11" i="3"/>
  <c r="I11" i="3" s="1"/>
  <c r="B3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G2" i="3"/>
  <c r="B28" i="3"/>
  <c r="AA20" i="1"/>
  <c r="AA19" i="1"/>
  <c r="AA18" i="1"/>
  <c r="AA17" i="1"/>
  <c r="AA16" i="1"/>
  <c r="AA15" i="1"/>
  <c r="AA14" i="1"/>
  <c r="AA13" i="1"/>
  <c r="AA12" i="1"/>
  <c r="AA10" i="2"/>
  <c r="AA9" i="2"/>
  <c r="AA8" i="2"/>
  <c r="AA7" i="2"/>
  <c r="AA6" i="2"/>
  <c r="AA5" i="2"/>
  <c r="AA4" i="2"/>
  <c r="AA3" i="2"/>
  <c r="AA2" i="2"/>
  <c r="AA1" i="2"/>
  <c r="E1" i="4"/>
  <c r="D1" i="4"/>
  <c r="R43" i="1" l="1"/>
  <c r="G3" i="3"/>
  <c r="J27" i="3"/>
  <c r="I27" i="3" s="1"/>
  <c r="J22" i="3"/>
  <c r="I22" i="3" s="1"/>
  <c r="J23" i="3"/>
  <c r="I23" i="3" s="1"/>
  <c r="J19" i="3"/>
  <c r="I19" i="3" s="1"/>
  <c r="J18" i="3"/>
  <c r="I18" i="3" s="1"/>
  <c r="H31" i="3"/>
  <c r="G1" i="3" s="1"/>
  <c r="J15" i="3"/>
  <c r="I15" i="3" s="1"/>
  <c r="J30" i="3"/>
  <c r="I30" i="3" s="1"/>
  <c r="J14" i="3"/>
  <c r="I14" i="3" s="1"/>
  <c r="J26" i="3"/>
  <c r="I26" i="3" s="1"/>
  <c r="J29" i="3"/>
  <c r="I29" i="3" s="1"/>
  <c r="J25" i="3"/>
  <c r="I25" i="3" s="1"/>
  <c r="J21" i="3"/>
  <c r="I21" i="3" s="1"/>
  <c r="J17" i="3"/>
  <c r="I17" i="3" s="1"/>
  <c r="J13" i="3"/>
  <c r="I13" i="3" s="1"/>
  <c r="J28" i="3"/>
  <c r="I28" i="3" s="1"/>
  <c r="J24" i="3"/>
  <c r="I24" i="3" s="1"/>
  <c r="J20" i="3"/>
  <c r="I20" i="3" s="1"/>
  <c r="J16" i="3"/>
  <c r="I16" i="3" s="1"/>
  <c r="J12" i="3"/>
  <c r="I12" i="3" s="1"/>
  <c r="J43" i="1" l="1"/>
  <c r="I31" i="3"/>
  <c r="G4" i="3" s="1"/>
  <c r="D6" i="3" s="1"/>
  <c r="C9" i="3" s="1"/>
  <c r="E2" i="3" s="1"/>
  <c r="F6" i="3" s="1"/>
  <c r="D7" i="3" l="1"/>
  <c r="E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cosmos</author>
  </authors>
  <commentList>
    <comment ref="A7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>立替業務費には一律して6000円が入る</t>
        </r>
      </text>
    </comment>
    <comment ref="A8" authorId="0" shapeId="0" xr:uid="{00000000-0006-0000-02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レートが何も選択されていないとnullになる
</t>
        </r>
      </text>
    </comment>
    <comment ref="A9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元値、計算結果は全て合計の値が入る</t>
        </r>
      </text>
    </comment>
    <comment ref="A10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>申請代行費は常に0</t>
        </r>
      </text>
    </comment>
    <comment ref="D19" authorId="0" shapeId="0" xr:uid="{00000000-0006-0000-0200-000005000000}">
      <text>
        <r>
          <rPr>
            <sz val="9"/>
            <color indexed="81"/>
            <rFont val="ＭＳ Ｐゴシック"/>
            <family val="3"/>
            <charset val="128"/>
          </rPr>
          <t>その他が選択された場合、ここにレートを入力することで計算が自動で行われます</t>
        </r>
      </text>
    </comment>
  </commentList>
</comments>
</file>

<file path=xl/sharedStrings.xml><?xml version="1.0" encoding="utf-8"?>
<sst xmlns="http://schemas.openxmlformats.org/spreadsheetml/2006/main" count="256" uniqueCount="142">
  <si>
    <t>弊社記入欄</t>
  </si>
  <si>
    <t>役職</t>
  </si>
  <si>
    <t>TEL</t>
  </si>
  <si>
    <t>E-Mail</t>
  </si>
  <si>
    <t>FAX</t>
  </si>
  <si>
    <t>立替金額に関し</t>
  </si>
  <si>
    <t>立替金額①</t>
  </si>
  <si>
    <t>USD</t>
  </si>
  <si>
    <t>EUR</t>
  </si>
  <si>
    <t>元</t>
  </si>
  <si>
    <t>円</t>
  </si>
  <si>
    <t>立替金額②</t>
  </si>
  <si>
    <t>立替金額③</t>
  </si>
  <si>
    <t>立替金額④</t>
  </si>
  <si>
    <t>立替金額⑤</t>
  </si>
  <si>
    <t>立替金額⑥</t>
  </si>
  <si>
    <t>立替金額⑦</t>
  </si>
  <si>
    <t>立替金額⑧</t>
  </si>
  <si>
    <t>立替金額⑨</t>
  </si>
  <si>
    <t>立替金額⑩</t>
  </si>
  <si>
    <t>インボイスに関し</t>
  </si>
  <si>
    <t>インボイスNo.①</t>
  </si>
  <si>
    <t>インボイスNo.②</t>
  </si>
  <si>
    <t>インボイスNo.③</t>
  </si>
  <si>
    <t>インボイスNo.④</t>
  </si>
  <si>
    <t>インボイスNo.⑥</t>
  </si>
  <si>
    <t>インボイスNo.⑦</t>
  </si>
  <si>
    <t>インボイスNo.⑧</t>
  </si>
  <si>
    <t>インボイスNo.⑩</t>
  </si>
  <si>
    <t>御依頼内容</t>
  </si>
  <si>
    <t>*複数選択不可（どちらか1つを選択下さい。）</t>
  </si>
  <si>
    <t>CCC年間管理費</t>
  </si>
  <si>
    <t>MET年間管理費用</t>
  </si>
  <si>
    <t>工場検査費</t>
  </si>
  <si>
    <t>機関申請費</t>
  </si>
  <si>
    <t>希望納期</t>
  </si>
  <si>
    <t>年</t>
  </si>
  <si>
    <t>月</t>
  </si>
  <si>
    <t>日</t>
  </si>
  <si>
    <t>コスモス記載欄</t>
  </si>
  <si>
    <t>見積納期</t>
  </si>
  <si>
    <t>送金先</t>
  </si>
  <si>
    <t>中国</t>
  </si>
  <si>
    <t>韓国</t>
  </si>
  <si>
    <t>備考</t>
  </si>
  <si>
    <t>立替金額⑪</t>
  </si>
  <si>
    <t>立替金額⑫</t>
  </si>
  <si>
    <t>立替金額⑬</t>
  </si>
  <si>
    <t>立替金額⑭</t>
  </si>
  <si>
    <t>立替金額⑮</t>
  </si>
  <si>
    <t>立替金額⑯</t>
  </si>
  <si>
    <t>立替金額⑰</t>
  </si>
  <si>
    <t>立替金額⑱</t>
  </si>
  <si>
    <t>立替金額⑲</t>
  </si>
  <si>
    <t>立替金額⑳</t>
  </si>
  <si>
    <t>インボイスNo.⑪</t>
  </si>
  <si>
    <t>インボイスNo.⑫</t>
  </si>
  <si>
    <t>インボイスNo.⑭</t>
  </si>
  <si>
    <t>インボイスNo.⑮</t>
  </si>
  <si>
    <t>インボイスNo.⑯</t>
  </si>
  <si>
    <t>インボイスNo.⑰</t>
  </si>
  <si>
    <t>インボイスNo.⑲</t>
  </si>
  <si>
    <t>インボイスNo.⑳</t>
  </si>
  <si>
    <t>日</t>
    <rPh sb="0" eb="1">
      <t>ヒ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</si>
  <si>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</si>
  <si>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</si>
  <si>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日付：</t>
    <rPh sb="0" eb="2">
      <t>ヒヅケ</t>
    </rPh>
    <phoneticPr fontId="6"/>
  </si>
  <si>
    <t>その他</t>
    <rPh sb="2" eb="3">
      <t>タ</t>
    </rPh>
    <phoneticPr fontId="6"/>
  </si>
  <si>
    <t>その他</t>
    <phoneticPr fontId="6"/>
  </si>
  <si>
    <t>インボイスNo.⑱</t>
    <phoneticPr fontId="6"/>
  </si>
  <si>
    <t>インボイスNo.⑬</t>
    <phoneticPr fontId="6"/>
  </si>
  <si>
    <t>その他</t>
    <phoneticPr fontId="6"/>
  </si>
  <si>
    <t>その他</t>
    <phoneticPr fontId="6"/>
  </si>
  <si>
    <t>レート一覧表</t>
    <rPh sb="3" eb="5">
      <t>イチラン</t>
    </rPh>
    <rPh sb="5" eb="6">
      <t>ヒョウ</t>
    </rPh>
    <phoneticPr fontId="6"/>
  </si>
  <si>
    <t>円</t>
    <rPh sb="0" eb="1">
      <t>エン</t>
    </rPh>
    <phoneticPr fontId="6"/>
  </si>
  <si>
    <t>USD</t>
    <phoneticPr fontId="6"/>
  </si>
  <si>
    <t>EUR</t>
    <phoneticPr fontId="6"/>
  </si>
  <si>
    <t>元</t>
    <rPh sb="0" eb="1">
      <t>モト</t>
    </rPh>
    <phoneticPr fontId="6"/>
  </si>
  <si>
    <t>立替金額</t>
    <rPh sb="0" eb="2">
      <t>タテカエ</t>
    </rPh>
    <rPh sb="2" eb="4">
      <t>キンガク</t>
    </rPh>
    <phoneticPr fontId="6"/>
  </si>
  <si>
    <t>①</t>
    <phoneticPr fontId="6"/>
  </si>
  <si>
    <t>②</t>
    <phoneticPr fontId="6"/>
  </si>
  <si>
    <t>③</t>
    <phoneticPr fontId="6"/>
  </si>
  <si>
    <t>④</t>
    <phoneticPr fontId="6"/>
  </si>
  <si>
    <t>⑤</t>
    <phoneticPr fontId="6"/>
  </si>
  <si>
    <t>⑥</t>
    <phoneticPr fontId="6"/>
  </si>
  <si>
    <t>⑦</t>
    <phoneticPr fontId="6"/>
  </si>
  <si>
    <t>⑧</t>
    <phoneticPr fontId="6"/>
  </si>
  <si>
    <t>⑨</t>
    <phoneticPr fontId="6"/>
  </si>
  <si>
    <t>⑩</t>
    <phoneticPr fontId="6"/>
  </si>
  <si>
    <t>⑪</t>
    <phoneticPr fontId="6"/>
  </si>
  <si>
    <t>⑫</t>
    <phoneticPr fontId="6"/>
  </si>
  <si>
    <t>⑬</t>
    <phoneticPr fontId="6"/>
  </si>
  <si>
    <t>⑭</t>
    <phoneticPr fontId="6"/>
  </si>
  <si>
    <t>⑮</t>
    <phoneticPr fontId="6"/>
  </si>
  <si>
    <t>⑯</t>
    <phoneticPr fontId="6"/>
  </si>
  <si>
    <t>⑰</t>
    <phoneticPr fontId="6"/>
  </si>
  <si>
    <t>⑱</t>
    <phoneticPr fontId="6"/>
  </si>
  <si>
    <t>⑲</t>
    <phoneticPr fontId="6"/>
  </si>
  <si>
    <t>⑳</t>
    <phoneticPr fontId="6"/>
  </si>
  <si>
    <t>計算結果</t>
    <rPh sb="0" eb="2">
      <t>ケイサン</t>
    </rPh>
    <rPh sb="2" eb="4">
      <t>ケッカ</t>
    </rPh>
    <phoneticPr fontId="6"/>
  </si>
  <si>
    <t>立替業務費</t>
    <rPh sb="0" eb="2">
      <t>タテカエ</t>
    </rPh>
    <rPh sb="2" eb="4">
      <t>ギョウム</t>
    </rPh>
    <rPh sb="4" eb="5">
      <t>ヒ</t>
    </rPh>
    <phoneticPr fontId="6"/>
  </si>
  <si>
    <t>立替業務</t>
    <rPh sb="0" eb="2">
      <t>タテカエ</t>
    </rPh>
    <rPh sb="2" eb="4">
      <t>ギョウム</t>
    </rPh>
    <phoneticPr fontId="6"/>
  </si>
  <si>
    <t>追加資料等を確認後、費用が変動する可能性がございますので予めご了承願います。</t>
  </si>
  <si>
    <t>上記見積りの有効期限は、見積り発行後3ヶ月間です。</t>
  </si>
  <si>
    <t>消費税5%は請求時に加算させて頂きます。</t>
  </si>
  <si>
    <t>備考一覧</t>
    <rPh sb="0" eb="2">
      <t>ビコウ</t>
    </rPh>
    <rPh sb="2" eb="4">
      <t>イチラン</t>
    </rPh>
    <phoneticPr fontId="6"/>
  </si>
  <si>
    <t>申請代行費</t>
    <rPh sb="0" eb="2">
      <t>シンセイ</t>
    </rPh>
    <rPh sb="2" eb="4">
      <t>ダイコウ</t>
    </rPh>
    <rPh sb="4" eb="5">
      <t>ヒ</t>
    </rPh>
    <phoneticPr fontId="6"/>
  </si>
  <si>
    <t>銀行手数料</t>
    <rPh sb="0" eb="2">
      <t>ギンコウ</t>
    </rPh>
    <rPh sb="2" eb="5">
      <t>テスウリョウ</t>
    </rPh>
    <phoneticPr fontId="6"/>
  </si>
  <si>
    <t>立替手数料</t>
    <rPh sb="0" eb="2">
      <t>タテカエ</t>
    </rPh>
    <rPh sb="2" eb="5">
      <t>テスウリョウ</t>
    </rPh>
    <phoneticPr fontId="6"/>
  </si>
  <si>
    <t>レート</t>
    <phoneticPr fontId="6"/>
  </si>
  <si>
    <t>元値</t>
    <rPh sb="0" eb="1">
      <t>モト</t>
    </rPh>
    <rPh sb="1" eb="2">
      <t>ネ</t>
    </rPh>
    <phoneticPr fontId="6"/>
  </si>
  <si>
    <t>合計</t>
    <rPh sb="0" eb="2">
      <t>ゴウケイ</t>
    </rPh>
    <phoneticPr fontId="6"/>
  </si>
  <si>
    <t>null</t>
    <phoneticPr fontId="6"/>
  </si>
  <si>
    <t>※１</t>
    <phoneticPr fontId="6"/>
  </si>
  <si>
    <t>※２</t>
    <phoneticPr fontId="6"/>
  </si>
  <si>
    <t>※３</t>
    <phoneticPr fontId="6"/>
  </si>
  <si>
    <t>※４</t>
    <phoneticPr fontId="6"/>
  </si>
  <si>
    <t>元値合計/計算結果</t>
    <rPh sb="0" eb="1">
      <t>モト</t>
    </rPh>
    <rPh sb="1" eb="2">
      <t>ネ</t>
    </rPh>
    <rPh sb="2" eb="4">
      <t>ゴウケイ</t>
    </rPh>
    <rPh sb="5" eb="7">
      <t>ケイサン</t>
    </rPh>
    <rPh sb="7" eb="9">
      <t>ケッカ</t>
    </rPh>
    <phoneticPr fontId="6"/>
  </si>
  <si>
    <t>元値合計</t>
    <rPh sb="0" eb="1">
      <t>モト</t>
    </rPh>
    <rPh sb="1" eb="2">
      <t>ネ</t>
    </rPh>
    <rPh sb="2" eb="4">
      <t>ゴウケイ</t>
    </rPh>
    <phoneticPr fontId="6"/>
  </si>
  <si>
    <t>４合計</t>
    <rPh sb="1" eb="3">
      <t>ゴウケイ</t>
    </rPh>
    <phoneticPr fontId="6"/>
  </si>
  <si>
    <t>繰上げ処理の必要があるか</t>
    <rPh sb="0" eb="2">
      <t>クリア</t>
    </rPh>
    <rPh sb="3" eb="5">
      <t>ショリ</t>
    </rPh>
    <rPh sb="6" eb="8">
      <t>ヒツヨウ</t>
    </rPh>
    <phoneticPr fontId="6"/>
  </si>
  <si>
    <r>
      <t>本お見積りは</t>
    </r>
    <r>
      <rPr>
        <b/>
        <sz val="11"/>
        <rFont val="mspgothic"/>
        <family val="3"/>
        <charset val="128"/>
      </rPr>
      <t>[見積日]</t>
    </r>
    <r>
      <rPr>
        <sz val="11"/>
        <rFont val="mspgothic"/>
        <family val="3"/>
        <charset val="128"/>
      </rPr>
      <t>までにお客様から頂いた情報に基づく費用となります。</t>
    </r>
    <rPh sb="7" eb="9">
      <t>ミツモリ</t>
    </rPh>
    <rPh sb="9" eb="10">
      <t>ビ</t>
    </rPh>
    <phoneticPr fontId="6"/>
  </si>
  <si>
    <t xml:space="preserve">  〒</t>
    <phoneticPr fontId="6"/>
  </si>
  <si>
    <t>その他</t>
    <phoneticPr fontId="6"/>
  </si>
  <si>
    <t>　※インボイスのコピーを添付願います。</t>
  </si>
  <si>
    <t>インボイスNo.⑤</t>
    <phoneticPr fontId="6"/>
  </si>
  <si>
    <t>インボイスNo.⑨</t>
    <phoneticPr fontId="6"/>
  </si>
  <si>
    <t>立替金額⑪以降とインボイスNo.⑪以降Link</t>
    <rPh sb="0" eb="2">
      <t>タテカエ</t>
    </rPh>
    <rPh sb="2" eb="4">
      <t>キンガク</t>
    </rPh>
    <rPh sb="5" eb="7">
      <t>イコウ</t>
    </rPh>
    <rPh sb="17" eb="19">
      <t>イコウ</t>
    </rPh>
    <phoneticPr fontId="6"/>
  </si>
  <si>
    <t>１シート目へ戻る</t>
    <rPh sb="4" eb="5">
      <t>メ</t>
    </rPh>
    <rPh sb="6" eb="7">
      <t>モド</t>
    </rPh>
    <phoneticPr fontId="6"/>
  </si>
  <si>
    <t>発生</t>
    <rPh sb="0" eb="2">
      <t>ハッセイ</t>
    </rPh>
    <phoneticPr fontId="6"/>
  </si>
  <si>
    <t>未発生</t>
    <rPh sb="0" eb="3">
      <t>ミハッセイ</t>
    </rPh>
    <phoneticPr fontId="6"/>
  </si>
  <si>
    <t>の申請費）</t>
    <rPh sb="1" eb="3">
      <t>シンセイ</t>
    </rPh>
    <rPh sb="3" eb="4">
      <t>ヒ</t>
    </rPh>
    <phoneticPr fontId="6"/>
  </si>
  <si>
    <t>(JobNo</t>
    <phoneticPr fontId="6"/>
  </si>
  <si>
    <r>
      <t>JobNo</t>
    </r>
    <r>
      <rPr>
        <b/>
        <sz val="11"/>
        <rFont val="mspgothic"/>
        <family val="3"/>
        <charset val="128"/>
      </rPr>
      <t>[立替JobNo]</t>
    </r>
    <r>
      <rPr>
        <sz val="11"/>
        <rFont val="mspgothic"/>
        <family val="3"/>
        <charset val="128"/>
      </rPr>
      <t>の機関申請費のお見積になります。</t>
    </r>
    <rPh sb="6" eb="8">
      <t>タテカエ</t>
    </rPh>
    <rPh sb="15" eb="17">
      <t>キカン</t>
    </rPh>
    <rPh sb="17" eb="19">
      <t>シンセイ</t>
    </rPh>
    <rPh sb="19" eb="20">
      <t>ヒ</t>
    </rPh>
    <rPh sb="22" eb="24">
      <t>ミツモリ</t>
    </rPh>
    <phoneticPr fontId="6"/>
  </si>
  <si>
    <r>
      <t>本お見積りには</t>
    </r>
    <r>
      <rPr>
        <b/>
        <sz val="11"/>
        <rFont val="mspgothic"/>
        <family val="3"/>
        <charset val="128"/>
      </rPr>
      <t>[御依頼内容]</t>
    </r>
    <r>
      <rPr>
        <sz val="11"/>
        <rFont val="mspgothic"/>
        <family val="3"/>
        <charset val="128"/>
      </rPr>
      <t>(</t>
    </r>
    <r>
      <rPr>
        <b/>
        <sz val="11"/>
        <rFont val="mspgothic"/>
        <family val="3"/>
        <charset val="128"/>
      </rPr>
      <t>[元通貨合計金額]</t>
    </r>
    <r>
      <rPr>
        <sz val="11"/>
        <rFont val="mspgothic"/>
        <family val="3"/>
        <charset val="128"/>
      </rPr>
      <t>)、銀行手数料及び弊社立替手数料10％を含んでおります。</t>
    </r>
    <rPh sb="8" eb="11">
      <t>ゴイライ</t>
    </rPh>
    <rPh sb="11" eb="13">
      <t>ナイヨウ</t>
    </rPh>
    <rPh sb="16" eb="17">
      <t>モト</t>
    </rPh>
    <rPh sb="17" eb="19">
      <t>ツウカ</t>
    </rPh>
    <rPh sb="19" eb="21">
      <t>ゴウケイ</t>
    </rPh>
    <rPh sb="21" eb="23">
      <t>キンガク</t>
    </rPh>
    <phoneticPr fontId="6"/>
  </si>
  <si>
    <r>
      <t>対象となるインボイスNo.は</t>
    </r>
    <r>
      <rPr>
        <b/>
        <sz val="11"/>
        <rFont val="mspgothic"/>
        <family val="3"/>
        <charset val="128"/>
      </rPr>
      <t>[インボイスNo.]</t>
    </r>
    <r>
      <rPr>
        <sz val="11"/>
        <rFont val="mspgothic"/>
        <family val="3"/>
        <charset val="128"/>
      </rPr>
      <t>です。</t>
    </r>
    <rPh sb="0" eb="2">
      <t>タイショウ</t>
    </rPh>
    <phoneticPr fontId="6"/>
  </si>
  <si>
    <r>
      <t xml:space="preserve">必須項目以外で御不明な箇所は空欄で結構です。
E-Mail </t>
    </r>
    <r>
      <rPr>
        <sz val="10"/>
        <color indexed="8"/>
        <rFont val="ＭＳ Ｐゴシック"/>
        <family val="3"/>
        <charset val="128"/>
      </rPr>
      <t>： sales@cosmos-corp.com or FAX ： 0598-30-5571にご連絡願います。</t>
    </r>
    <phoneticPr fontId="6"/>
  </si>
  <si>
    <t>見積依頼書 【立替業務】</t>
    <rPh sb="0" eb="2">
      <t>ミツモリ</t>
    </rPh>
    <rPh sb="7" eb="9">
      <t>タテカエ</t>
    </rPh>
    <rPh sb="9" eb="11">
      <t>ギョウム</t>
    </rPh>
    <phoneticPr fontId="6"/>
  </si>
  <si>
    <t>依頼者名
（見積書宛名）</t>
    <phoneticPr fontId="6"/>
  </si>
  <si>
    <t>部署名</t>
    <phoneticPr fontId="6"/>
  </si>
  <si>
    <t>会社名</t>
    <phoneticPr fontId="6"/>
  </si>
  <si>
    <t>住所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</si>
</sst>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mspgothic"/>
      <family val="3"/>
      <charset val="128"/>
    </font>
    <font>
      <sz val="10"/>
      <name val="mspgothic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name val="mspgothic"/>
      <family val="3"/>
      <charset val="128"/>
    </font>
    <font>
      <sz val="6"/>
      <name val="mspgothic"/>
      <family val="3"/>
      <charset val="128"/>
    </font>
    <font>
      <sz val="11"/>
      <color indexed="26"/>
      <name val="mspgothic"/>
      <family val="3"/>
      <charset val="128"/>
    </font>
    <font>
      <u/>
      <sz val="11"/>
      <color indexed="12"/>
      <name val="mspgothic"/>
      <family val="3"/>
      <charset val="128"/>
    </font>
    <font>
      <sz val="11"/>
      <name val="mspgothic"/>
      <family val="3"/>
      <charset val="128"/>
    </font>
    <font>
      <sz val="9"/>
      <color indexed="81"/>
      <name val="ＭＳ Ｐゴシック"/>
      <family val="3"/>
      <charset val="128"/>
    </font>
    <font>
      <sz val="10"/>
      <color indexed="2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8"/>
      <color indexed="12"/>
      <name val="mspgothic"/>
      <family val="3"/>
      <charset val="128"/>
    </font>
    <font>
      <u/>
      <sz val="9"/>
      <color indexed="1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23"/>
        <bgColor indexed="22"/>
      </patternFill>
    </fill>
  </fills>
  <borders count="5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00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</xf>
    <xf numFmtId="0" fontId="0" fillId="3" borderId="9" xfId="0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9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4" borderId="25" xfId="0" applyFill="1" applyBorder="1">
      <alignment vertical="center"/>
    </xf>
    <xf numFmtId="0" fontId="0" fillId="4" borderId="26" xfId="0" applyFill="1" applyBorder="1">
      <alignment vertical="center"/>
    </xf>
    <xf numFmtId="0" fontId="0" fillId="4" borderId="14" xfId="0" applyFill="1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3" borderId="30" xfId="0" applyFill="1" applyBorder="1">
      <alignment vertical="center"/>
    </xf>
    <xf numFmtId="0" fontId="0" fillId="5" borderId="31" xfId="0" applyFill="1" applyBorder="1">
      <alignment vertical="center"/>
    </xf>
    <xf numFmtId="0" fontId="0" fillId="3" borderId="32" xfId="0" applyFill="1" applyBorder="1">
      <alignment vertical="center"/>
    </xf>
    <xf numFmtId="0" fontId="0" fillId="6" borderId="14" xfId="0" applyFill="1" applyBorder="1">
      <alignment vertical="center"/>
    </xf>
    <xf numFmtId="0" fontId="0" fillId="0" borderId="21" xfId="0" applyFont="1" applyBorder="1">
      <alignment vertical="center"/>
    </xf>
    <xf numFmtId="0" fontId="9" fillId="0" borderId="33" xfId="0" applyFont="1" applyBorder="1">
      <alignment vertical="center"/>
    </xf>
    <xf numFmtId="0" fontId="0" fillId="3" borderId="34" xfId="0" applyFill="1" applyBorder="1">
      <alignment vertical="center"/>
    </xf>
    <xf numFmtId="0" fontId="0" fillId="3" borderId="35" xfId="0" applyFill="1" applyBorder="1">
      <alignment vertical="center"/>
    </xf>
    <xf numFmtId="0" fontId="0" fillId="0" borderId="0" xfId="0" applyFill="1" applyBorder="1">
      <alignment vertical="center"/>
    </xf>
    <xf numFmtId="0" fontId="11" fillId="2" borderId="3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left" vertical="center"/>
    </xf>
    <xf numFmtId="0" fontId="7" fillId="0" borderId="0" xfId="0" applyFont="1">
      <alignment vertical="center"/>
    </xf>
    <xf numFmtId="0" fontId="11" fillId="2" borderId="5" xfId="0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left" vertical="center"/>
    </xf>
    <xf numFmtId="0" fontId="2" fillId="0" borderId="0" xfId="0" applyFont="1" applyFill="1" applyProtection="1">
      <alignment vertical="center"/>
      <protection locked="0"/>
    </xf>
    <xf numFmtId="0" fontId="14" fillId="0" borderId="0" xfId="0" applyFont="1">
      <alignment vertical="center"/>
    </xf>
    <xf numFmtId="0" fontId="15" fillId="0" borderId="2" xfId="0" applyFont="1" applyFill="1" applyBorder="1" applyAlignment="1" applyProtection="1">
      <alignment horizontal="left" vertical="center"/>
    </xf>
    <xf numFmtId="0" fontId="14" fillId="0" borderId="2" xfId="0" applyFont="1" applyFill="1" applyBorder="1" applyProtection="1">
      <alignment vertical="center"/>
    </xf>
    <xf numFmtId="0" fontId="2" fillId="0" borderId="2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0" xfId="0" applyFont="1" applyFill="1" applyBorder="1" applyAlignment="1" applyProtection="1">
      <alignment horizontal="right" vertical="center"/>
    </xf>
    <xf numFmtId="0" fontId="11" fillId="2" borderId="36" xfId="0" applyFont="1" applyFill="1" applyBorder="1" applyAlignment="1" applyProtection="1">
      <alignment vertical="center"/>
      <protection locked="0"/>
    </xf>
    <xf numFmtId="0" fontId="11" fillId="2" borderId="3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15" fillId="0" borderId="2" xfId="0" applyFont="1" applyFill="1" applyBorder="1">
      <alignment vertical="center"/>
    </xf>
    <xf numFmtId="0" fontId="16" fillId="0" borderId="2" xfId="0" applyFont="1" applyFill="1" applyBorder="1" applyProtection="1">
      <alignment vertical="center"/>
    </xf>
    <xf numFmtId="0" fontId="11" fillId="2" borderId="37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vertical="center"/>
    </xf>
    <xf numFmtId="0" fontId="17" fillId="2" borderId="1" xfId="0" applyFont="1" applyFill="1" applyBorder="1" applyAlignment="1">
      <alignment vertical="center"/>
    </xf>
    <xf numFmtId="0" fontId="2" fillId="2" borderId="38" xfId="0" applyFont="1" applyFill="1" applyBorder="1" applyAlignment="1" applyProtection="1">
      <alignment vertical="center"/>
    </xf>
    <xf numFmtId="0" fontId="11" fillId="2" borderId="3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16" fillId="0" borderId="36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Protection="1">
      <alignment vertical="center"/>
      <protection locked="0"/>
    </xf>
    <xf numFmtId="0" fontId="14" fillId="0" borderId="3" xfId="0" applyFont="1" applyBorder="1">
      <alignment vertical="center"/>
    </xf>
    <xf numFmtId="0" fontId="2" fillId="0" borderId="42" xfId="0" applyFont="1" applyFill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14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2" fillId="0" borderId="2" xfId="0" applyFont="1" applyFill="1" applyBorder="1" applyProtection="1">
      <alignment vertical="center"/>
      <protection locked="0"/>
    </xf>
    <xf numFmtId="0" fontId="19" fillId="0" borderId="2" xfId="0" applyFont="1" applyFill="1" applyBorder="1">
      <alignment vertical="center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3" xfId="0" applyFont="1" applyFill="1" applyBorder="1" applyProtection="1">
      <alignment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43" xfId="0" applyFont="1" applyFill="1" applyBorder="1" applyAlignment="1" applyProtection="1">
      <alignment vertical="center"/>
      <protection locked="0"/>
    </xf>
    <xf numFmtId="0" fontId="2" fillId="7" borderId="42" xfId="0" applyFont="1" applyFill="1" applyBorder="1" applyProtection="1">
      <alignment vertical="center"/>
      <protection locked="0"/>
    </xf>
    <xf numFmtId="0" fontId="2" fillId="7" borderId="1" xfId="0" applyFont="1" applyFill="1" applyBorder="1" applyProtection="1">
      <alignment vertical="center"/>
      <protection locked="0"/>
    </xf>
    <xf numFmtId="0" fontId="2" fillId="7" borderId="38" xfId="0" applyFont="1" applyFill="1" applyBorder="1" applyProtection="1">
      <alignment vertical="center"/>
      <protection locked="0"/>
    </xf>
    <xf numFmtId="0" fontId="2" fillId="7" borderId="37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center" vertical="center"/>
      <protection locked="0"/>
    </xf>
    <xf numFmtId="0" fontId="2" fillId="7" borderId="0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left" vertical="center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7" borderId="40" xfId="0" applyFont="1" applyFill="1" applyBorder="1" applyAlignment="1" applyProtection="1">
      <alignment horizontal="center" vertical="center"/>
      <protection locked="0"/>
    </xf>
    <xf numFmtId="0" fontId="2" fillId="7" borderId="8" xfId="0" applyFont="1" applyFill="1" applyBorder="1" applyAlignment="1" applyProtection="1">
      <alignment vertical="center"/>
      <protection locked="0"/>
    </xf>
    <xf numFmtId="0" fontId="2" fillId="7" borderId="0" xfId="0" applyFont="1" applyFill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11" fillId="2" borderId="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11" fillId="2" borderId="8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17" fillId="0" borderId="0" xfId="0" applyFont="1">
      <alignment vertical="center"/>
    </xf>
    <xf numFmtId="0" fontId="19" fillId="2" borderId="44" xfId="0" applyFont="1" applyFill="1" applyBorder="1" applyAlignment="1" applyProtection="1">
      <alignment horizontal="left" vertical="center"/>
      <protection locked="0"/>
    </xf>
    <xf numFmtId="0" fontId="2" fillId="8" borderId="44" xfId="0" applyFont="1" applyFill="1" applyBorder="1" applyAlignment="1">
      <alignment horizontal="center" vertical="center"/>
    </xf>
    <xf numFmtId="49" fontId="2" fillId="2" borderId="44" xfId="0" applyNumberFormat="1" applyFont="1" applyFill="1" applyBorder="1" applyAlignment="1" applyProtection="1">
      <alignment vertical="center"/>
      <protection locked="0"/>
    </xf>
    <xf numFmtId="0" fontId="2" fillId="8" borderId="4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9" borderId="34" xfId="0" applyFont="1" applyFill="1" applyBorder="1" applyAlignment="1" applyProtection="1">
      <alignment vertical="center"/>
      <protection locked="0"/>
    </xf>
    <xf numFmtId="0" fontId="2" fillId="9" borderId="43" xfId="0" applyFont="1" applyFill="1" applyBorder="1" applyAlignment="1" applyProtection="1">
      <alignment vertical="center"/>
      <protection locked="0"/>
    </xf>
    <xf numFmtId="0" fontId="2" fillId="9" borderId="23" xfId="0" applyFont="1" applyFill="1" applyBorder="1" applyAlignment="1" applyProtection="1">
      <alignment vertical="center"/>
      <protection locked="0"/>
    </xf>
    <xf numFmtId="0" fontId="2" fillId="2" borderId="44" xfId="0" applyFont="1" applyFill="1" applyBorder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 shrinkToFit="1"/>
      <protection locked="0"/>
    </xf>
    <xf numFmtId="0" fontId="12" fillId="0" borderId="46" xfId="0" applyFont="1" applyFill="1" applyBorder="1" applyAlignment="1" applyProtection="1">
      <alignment horizontal="center" vertical="center" shrinkToFit="1"/>
      <protection locked="0"/>
    </xf>
    <xf numFmtId="0" fontId="3" fillId="0" borderId="47" xfId="0" applyFont="1" applyFill="1" applyBorder="1" applyAlignment="1" applyProtection="1">
      <alignment horizontal="left" vertical="center" shrinkToFit="1"/>
      <protection locked="0"/>
    </xf>
    <xf numFmtId="0" fontId="3" fillId="0" borderId="45" xfId="0" applyFont="1" applyFill="1" applyBorder="1" applyAlignment="1" applyProtection="1">
      <alignment horizontal="left" vertical="center" shrinkToFit="1"/>
      <protection locked="0"/>
    </xf>
    <xf numFmtId="0" fontId="4" fillId="0" borderId="45" xfId="0" applyFont="1" applyFill="1" applyBorder="1" applyAlignment="1" applyProtection="1">
      <alignment horizontal="center" vertical="center" shrinkToFit="1"/>
      <protection locked="0"/>
    </xf>
    <xf numFmtId="0" fontId="2" fillId="8" borderId="48" xfId="0" applyFont="1" applyFill="1" applyBorder="1" applyAlignment="1" applyProtection="1">
      <alignment vertical="center"/>
    </xf>
    <xf numFmtId="0" fontId="2" fillId="2" borderId="48" xfId="0" applyFont="1" applyFill="1" applyBorder="1" applyAlignment="1" applyProtection="1">
      <alignment vertical="center"/>
      <protection locked="0"/>
    </xf>
    <xf numFmtId="0" fontId="2" fillId="8" borderId="44" xfId="0" applyFont="1" applyFill="1" applyBorder="1" applyAlignment="1" applyProtection="1">
      <alignment vertical="center"/>
    </xf>
    <xf numFmtId="0" fontId="2" fillId="8" borderId="44" xfId="0" applyFont="1" applyFill="1" applyBorder="1" applyAlignment="1" applyProtection="1">
      <alignment vertical="center" wrapText="1"/>
    </xf>
    <xf numFmtId="0" fontId="2" fillId="2" borderId="36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2" borderId="36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2" xfId="0" applyFont="1" applyFill="1" applyBorder="1" applyAlignment="1" applyProtection="1">
      <alignment horizontal="left" vertical="center"/>
      <protection locked="0"/>
    </xf>
    <xf numFmtId="0" fontId="2" fillId="2" borderId="34" xfId="0" applyFont="1" applyFill="1" applyBorder="1" applyAlignment="1" applyProtection="1">
      <alignment vertical="center"/>
      <protection locked="0"/>
    </xf>
    <xf numFmtId="0" fontId="2" fillId="2" borderId="43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7" borderId="37" xfId="0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7" borderId="38" xfId="0" applyFont="1" applyFill="1" applyBorder="1" applyAlignment="1" applyProtection="1">
      <alignment vertical="center"/>
      <protection locked="0"/>
    </xf>
    <xf numFmtId="0" fontId="2" fillId="2" borderId="34" xfId="0" applyFont="1" applyFill="1" applyBorder="1" applyAlignment="1" applyProtection="1">
      <alignment vertical="center"/>
    </xf>
    <xf numFmtId="0" fontId="14" fillId="0" borderId="4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2" fillId="7" borderId="4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4" fillId="7" borderId="35" xfId="0" applyFont="1" applyFill="1" applyBorder="1" applyAlignment="1">
      <alignment horizontal="left" vertical="top"/>
    </xf>
    <xf numFmtId="0" fontId="14" fillId="7" borderId="49" xfId="0" applyFont="1" applyFill="1" applyBorder="1" applyAlignment="1">
      <alignment horizontal="left" vertical="top"/>
    </xf>
    <xf numFmtId="0" fontId="14" fillId="7" borderId="24" xfId="0" applyFont="1" applyFill="1" applyBorder="1" applyAlignment="1">
      <alignment horizontal="left" vertical="top"/>
    </xf>
    <xf numFmtId="0" fontId="14" fillId="7" borderId="50" xfId="0" applyFont="1" applyFill="1" applyBorder="1" applyAlignment="1">
      <alignment horizontal="left" vertical="top"/>
    </xf>
    <xf numFmtId="0" fontId="14" fillId="7" borderId="0" xfId="0" applyFont="1" applyFill="1" applyBorder="1" applyAlignment="1">
      <alignment horizontal="left" vertical="top"/>
    </xf>
    <xf numFmtId="0" fontId="14" fillId="7" borderId="51" xfId="0" applyFont="1" applyFill="1" applyBorder="1" applyAlignment="1">
      <alignment horizontal="left" vertical="top"/>
    </xf>
    <xf numFmtId="0" fontId="14" fillId="7" borderId="52" xfId="0" applyFont="1" applyFill="1" applyBorder="1" applyAlignment="1">
      <alignment horizontal="left" vertical="top"/>
    </xf>
    <xf numFmtId="0" fontId="14" fillId="7" borderId="40" xfId="0" applyFont="1" applyFill="1" applyBorder="1" applyAlignment="1">
      <alignment horizontal="left" vertical="top"/>
    </xf>
    <xf numFmtId="0" fontId="14" fillId="7" borderId="41" xfId="0" applyFont="1" applyFill="1" applyBorder="1" applyAlignment="1">
      <alignment horizontal="left" vertical="top"/>
    </xf>
    <xf numFmtId="0" fontId="2" fillId="7" borderId="43" xfId="0" applyFont="1" applyFill="1" applyBorder="1" applyAlignment="1" applyProtection="1">
      <alignment horizontal="center" vertical="center"/>
      <protection locked="0"/>
    </xf>
    <xf numFmtId="0" fontId="2" fillId="7" borderId="43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0" fillId="7" borderId="53" xfId="0" applyFill="1" applyBorder="1" applyAlignment="1">
      <alignment horizontal="center" vertical="center"/>
    </xf>
    <xf numFmtId="0" fontId="0" fillId="7" borderId="40" xfId="0" applyFill="1" applyBorder="1" applyAlignment="1">
      <alignment vertical="center"/>
    </xf>
    <xf numFmtId="0" fontId="0" fillId="7" borderId="54" xfId="0" applyFill="1" applyBorder="1" applyAlignment="1">
      <alignment vertical="center"/>
    </xf>
    <xf numFmtId="0" fontId="18" fillId="7" borderId="36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2" xfId="0" applyFont="1" applyFill="1" applyBorder="1" applyAlignment="1">
      <alignment horizontal="center" vertical="center"/>
    </xf>
    <xf numFmtId="0" fontId="2" fillId="7" borderId="36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horizontal="center" vertical="center"/>
      <protection locked="0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7" borderId="34" xfId="0" applyFont="1" applyFill="1" applyBorder="1" applyAlignment="1" applyProtection="1">
      <alignment vertical="center"/>
      <protection locked="0"/>
    </xf>
    <xf numFmtId="0" fontId="2" fillId="7" borderId="49" xfId="0" applyFont="1" applyFill="1" applyBorder="1" applyAlignment="1" applyProtection="1">
      <alignment vertical="center"/>
      <protection locked="0"/>
    </xf>
    <xf numFmtId="0" fontId="2" fillId="7" borderId="23" xfId="0" applyFont="1" applyFill="1" applyBorder="1" applyAlignment="1" applyProtection="1">
      <alignment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horizontal="right" vertical="center"/>
      <protection locked="0"/>
    </xf>
    <xf numFmtId="0" fontId="20" fillId="0" borderId="1" xfId="1" applyFont="1" applyBorder="1" applyAlignment="1" applyProtection="1">
      <alignment vertical="center"/>
    </xf>
    <xf numFmtId="0" fontId="2" fillId="8" borderId="36" xfId="0" applyFont="1" applyFill="1" applyBorder="1" applyAlignment="1" applyProtection="1">
      <alignment horizontal="center" vertical="center"/>
    </xf>
    <xf numFmtId="0" fontId="2" fillId="8" borderId="3" xfId="0" applyFont="1" applyFill="1" applyBorder="1" applyAlignment="1" applyProtection="1">
      <alignment horizontal="center" vertical="center"/>
    </xf>
    <xf numFmtId="0" fontId="2" fillId="8" borderId="42" xfId="0" applyFont="1" applyFill="1" applyBorder="1" applyAlignment="1" applyProtection="1">
      <alignment horizontal="center" vertical="center"/>
    </xf>
    <xf numFmtId="0" fontId="21" fillId="0" borderId="1" xfId="1" applyFont="1" applyBorder="1" applyAlignment="1" applyProtection="1">
      <alignment horizontal="right" vertical="center"/>
    </xf>
    <xf numFmtId="0" fontId="21" fillId="0" borderId="1" xfId="1" applyFont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5">
    <dxf>
      <fill>
        <patternFill patternType="solid">
          <bgColor indexed="26"/>
        </patternFill>
      </fill>
    </dxf>
    <dxf>
      <fill>
        <patternFill patternType="solid">
          <bgColor indexed="13"/>
        </patternFill>
      </fill>
    </dxf>
    <dxf>
      <fill>
        <patternFill patternType="none">
          <bgColor indexed="65"/>
        </patternFill>
      </fill>
    </dxf>
    <dxf>
      <fill>
        <patternFill>
          <bgColor indexed="26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B35" noThreeD="1"/>
</file>

<file path=xl/ctrlProps/ctrlProp10.xml><?xml version="1.0" encoding="utf-8"?>
<formControlPr xmlns="http://schemas.microsoft.com/office/spreadsheetml/2009/9/main" objectType="CheckBox" fmlaLink="X11" noThreeD="1"/>
</file>

<file path=xl/ctrlProps/ctrlProp100.xml><?xml version="1.0" encoding="utf-8"?>
<formControlPr xmlns="http://schemas.microsoft.com/office/spreadsheetml/2009/9/main" objectType="CheckBox" fmlaLink="見積依頼書!R11" noThreeD="1"/>
</file>

<file path=xl/ctrlProps/ctrlProp101.xml><?xml version="1.0" encoding="utf-8"?>
<formControlPr xmlns="http://schemas.microsoft.com/office/spreadsheetml/2009/9/main" objectType="CheckBox" fmlaLink="見積依頼書!R11" noThreeD="1"/>
</file>

<file path=xl/ctrlProps/ctrlProp102.xml><?xml version="1.0" encoding="utf-8"?>
<formControlPr xmlns="http://schemas.microsoft.com/office/spreadsheetml/2009/9/main" objectType="CheckBox" fmlaLink="見積依頼書!U11" noThreeD="1"/>
</file>

<file path=xl/ctrlProps/ctrlProp103.xml><?xml version="1.0" encoding="utf-8"?>
<formControlPr xmlns="http://schemas.microsoft.com/office/spreadsheetml/2009/9/main" objectType="CheckBox" fmlaLink="見積依頼書!U11" noThreeD="1"/>
</file>

<file path=xl/ctrlProps/ctrlProp104.xml><?xml version="1.0" encoding="utf-8"?>
<formControlPr xmlns="http://schemas.microsoft.com/office/spreadsheetml/2009/9/main" objectType="CheckBox" fmlaLink="見積依頼書!U11" noThreeD="1"/>
</file>

<file path=xl/ctrlProps/ctrlProp105.xml><?xml version="1.0" encoding="utf-8"?>
<formControlPr xmlns="http://schemas.microsoft.com/office/spreadsheetml/2009/9/main" objectType="CheckBox" fmlaLink="見積依頼書!U11" noThreeD="1"/>
</file>

<file path=xl/ctrlProps/ctrlProp106.xml><?xml version="1.0" encoding="utf-8"?>
<formControlPr xmlns="http://schemas.microsoft.com/office/spreadsheetml/2009/9/main" objectType="CheckBox" fmlaLink="見積依頼書!U11" noThreeD="1"/>
</file>

<file path=xl/ctrlProps/ctrlProp107.xml><?xml version="1.0" encoding="utf-8"?>
<formControlPr xmlns="http://schemas.microsoft.com/office/spreadsheetml/2009/9/main" objectType="CheckBox" fmlaLink="見積依頼書!X11" noThreeD="1"/>
</file>

<file path=xl/ctrlProps/ctrlProp108.xml><?xml version="1.0" encoding="utf-8"?>
<formControlPr xmlns="http://schemas.microsoft.com/office/spreadsheetml/2009/9/main" objectType="CheckBox" fmlaLink="見積依頼書!X11" noThreeD="1"/>
</file>

<file path=xl/ctrlProps/ctrlProp109.xml><?xml version="1.0" encoding="utf-8"?>
<formControlPr xmlns="http://schemas.microsoft.com/office/spreadsheetml/2009/9/main" objectType="CheckBox" fmlaLink="見積依頼書!X11" noThreeD="1"/>
</file>

<file path=xl/ctrlProps/ctrlProp11.xml><?xml version="1.0" encoding="utf-8"?>
<formControlPr xmlns="http://schemas.microsoft.com/office/spreadsheetml/2009/9/main" objectType="CheckBox" fmlaLink="K11" noThreeD="1"/>
</file>

<file path=xl/ctrlProps/ctrlProp110.xml><?xml version="1.0" encoding="utf-8"?>
<formControlPr xmlns="http://schemas.microsoft.com/office/spreadsheetml/2009/9/main" objectType="CheckBox" fmlaLink="見積依頼書!X11" noThreeD="1"/>
</file>

<file path=xl/ctrlProps/ctrlProp111.xml><?xml version="1.0" encoding="utf-8"?>
<formControlPr xmlns="http://schemas.microsoft.com/office/spreadsheetml/2009/9/main" objectType="CheckBox" fmlaLink="見積依頼書!X11" noThreeD="1"/>
</file>

<file path=xl/ctrlProps/ctrlProp12.xml><?xml version="1.0" encoding="utf-8"?>
<formControlPr xmlns="http://schemas.microsoft.com/office/spreadsheetml/2009/9/main" objectType="CheckBox" fmlaLink="N11" noThreeD="1"/>
</file>

<file path=xl/ctrlProps/ctrlProp13.xml><?xml version="1.0" encoding="utf-8"?>
<formControlPr xmlns="http://schemas.microsoft.com/office/spreadsheetml/2009/9/main" objectType="CheckBox" fmlaLink="R11" noThreeD="1"/>
</file>

<file path=xl/ctrlProps/ctrlProp14.xml><?xml version="1.0" encoding="utf-8"?>
<formControlPr xmlns="http://schemas.microsoft.com/office/spreadsheetml/2009/9/main" objectType="CheckBox" fmlaLink="U11" noThreeD="1"/>
</file>

<file path=xl/ctrlProps/ctrlProp15.xml><?xml version="1.0" encoding="utf-8"?>
<formControlPr xmlns="http://schemas.microsoft.com/office/spreadsheetml/2009/9/main" objectType="CheckBox" fmlaLink="X11" noThreeD="1"/>
</file>

<file path=xl/ctrlProps/ctrlProp16.xml><?xml version="1.0" encoding="utf-8"?>
<formControlPr xmlns="http://schemas.microsoft.com/office/spreadsheetml/2009/9/main" objectType="CheckBox" fmlaLink="K11" noThreeD="1"/>
</file>

<file path=xl/ctrlProps/ctrlProp17.xml><?xml version="1.0" encoding="utf-8"?>
<formControlPr xmlns="http://schemas.microsoft.com/office/spreadsheetml/2009/9/main" objectType="CheckBox" fmlaLink="N11" noThreeD="1"/>
</file>

<file path=xl/ctrlProps/ctrlProp18.xml><?xml version="1.0" encoding="utf-8"?>
<formControlPr xmlns="http://schemas.microsoft.com/office/spreadsheetml/2009/9/main" objectType="CheckBox" fmlaLink="R11" noThreeD="1"/>
</file>

<file path=xl/ctrlProps/ctrlProp19.xml><?xml version="1.0" encoding="utf-8"?>
<formControlPr xmlns="http://schemas.microsoft.com/office/spreadsheetml/2009/9/main" objectType="CheckBox" fmlaLink="U11" noThreeD="1"/>
</file>

<file path=xl/ctrlProps/ctrlProp2.xml><?xml version="1.0" encoding="utf-8"?>
<formControlPr xmlns="http://schemas.microsoft.com/office/spreadsheetml/2009/9/main" objectType="CheckBox" fmlaLink="B34" noThreeD="1"/>
</file>

<file path=xl/ctrlProps/ctrlProp20.xml><?xml version="1.0" encoding="utf-8"?>
<formControlPr xmlns="http://schemas.microsoft.com/office/spreadsheetml/2009/9/main" objectType="CheckBox" fmlaLink="X11" noThreeD="1"/>
</file>

<file path=xl/ctrlProps/ctrlProp21.xml><?xml version="1.0" encoding="utf-8"?>
<formControlPr xmlns="http://schemas.microsoft.com/office/spreadsheetml/2009/9/main" objectType="CheckBox" fmlaLink="K11" noThreeD="1"/>
</file>

<file path=xl/ctrlProps/ctrlProp22.xml><?xml version="1.0" encoding="utf-8"?>
<formControlPr xmlns="http://schemas.microsoft.com/office/spreadsheetml/2009/9/main" objectType="CheckBox" fmlaLink="N11" noThreeD="1"/>
</file>

<file path=xl/ctrlProps/ctrlProp23.xml><?xml version="1.0" encoding="utf-8"?>
<formControlPr xmlns="http://schemas.microsoft.com/office/spreadsheetml/2009/9/main" objectType="CheckBox" fmlaLink="R11" noThreeD="1"/>
</file>

<file path=xl/ctrlProps/ctrlProp24.xml><?xml version="1.0" encoding="utf-8"?>
<formControlPr xmlns="http://schemas.microsoft.com/office/spreadsheetml/2009/9/main" objectType="CheckBox" fmlaLink="U11" noThreeD="1"/>
</file>

<file path=xl/ctrlProps/ctrlProp25.xml><?xml version="1.0" encoding="utf-8"?>
<formControlPr xmlns="http://schemas.microsoft.com/office/spreadsheetml/2009/9/main" objectType="CheckBox" fmlaLink="X11" noThreeD="1"/>
</file>

<file path=xl/ctrlProps/ctrlProp26.xml><?xml version="1.0" encoding="utf-8"?>
<formControlPr xmlns="http://schemas.microsoft.com/office/spreadsheetml/2009/9/main" objectType="CheckBox" fmlaLink="K11" noThreeD="1"/>
</file>

<file path=xl/ctrlProps/ctrlProp27.xml><?xml version="1.0" encoding="utf-8"?>
<formControlPr xmlns="http://schemas.microsoft.com/office/spreadsheetml/2009/9/main" objectType="CheckBox" fmlaLink="K11" noThreeD="1"/>
</file>

<file path=xl/ctrlProps/ctrlProp28.xml><?xml version="1.0" encoding="utf-8"?>
<formControlPr xmlns="http://schemas.microsoft.com/office/spreadsheetml/2009/9/main" objectType="CheckBox" fmlaLink="K11" noThreeD="1"/>
</file>

<file path=xl/ctrlProps/ctrlProp29.xml><?xml version="1.0" encoding="utf-8"?>
<formControlPr xmlns="http://schemas.microsoft.com/office/spreadsheetml/2009/9/main" objectType="CheckBox" fmlaLink="K11" noThreeD="1"/>
</file>

<file path=xl/ctrlProps/ctrlProp3.xml><?xml version="1.0" encoding="utf-8"?>
<formControlPr xmlns="http://schemas.microsoft.com/office/spreadsheetml/2009/9/main" objectType="CheckBox" fmlaLink="S34" noThreeD="1"/>
</file>

<file path=xl/ctrlProps/ctrlProp30.xml><?xml version="1.0" encoding="utf-8"?>
<formControlPr xmlns="http://schemas.microsoft.com/office/spreadsheetml/2009/9/main" objectType="CheckBox" fmlaLink="K11" noThreeD="1"/>
</file>

<file path=xl/ctrlProps/ctrlProp31.xml><?xml version="1.0" encoding="utf-8"?>
<formControlPr xmlns="http://schemas.microsoft.com/office/spreadsheetml/2009/9/main" objectType="CheckBox" fmlaLink="K11" noThreeD="1"/>
</file>

<file path=xl/ctrlProps/ctrlProp32.xml><?xml version="1.0" encoding="utf-8"?>
<formControlPr xmlns="http://schemas.microsoft.com/office/spreadsheetml/2009/9/main" objectType="CheckBox" fmlaLink="N11" noThreeD="1"/>
</file>

<file path=xl/ctrlProps/ctrlProp33.xml><?xml version="1.0" encoding="utf-8"?>
<formControlPr xmlns="http://schemas.microsoft.com/office/spreadsheetml/2009/9/main" objectType="CheckBox" fmlaLink="N11" noThreeD="1"/>
</file>

<file path=xl/ctrlProps/ctrlProp34.xml><?xml version="1.0" encoding="utf-8"?>
<formControlPr xmlns="http://schemas.microsoft.com/office/spreadsheetml/2009/9/main" objectType="CheckBox" fmlaLink="N11" noThreeD="1"/>
</file>

<file path=xl/ctrlProps/ctrlProp35.xml><?xml version="1.0" encoding="utf-8"?>
<formControlPr xmlns="http://schemas.microsoft.com/office/spreadsheetml/2009/9/main" objectType="CheckBox" fmlaLink="N11" noThreeD="1"/>
</file>

<file path=xl/ctrlProps/ctrlProp36.xml><?xml version="1.0" encoding="utf-8"?>
<formControlPr xmlns="http://schemas.microsoft.com/office/spreadsheetml/2009/9/main" objectType="CheckBox" fmlaLink="N11" noThreeD="1"/>
</file>

<file path=xl/ctrlProps/ctrlProp37.xml><?xml version="1.0" encoding="utf-8"?>
<formControlPr xmlns="http://schemas.microsoft.com/office/spreadsheetml/2009/9/main" objectType="CheckBox" fmlaLink="N11" noThreeD="1"/>
</file>

<file path=xl/ctrlProps/ctrlProp38.xml><?xml version="1.0" encoding="utf-8"?>
<formControlPr xmlns="http://schemas.microsoft.com/office/spreadsheetml/2009/9/main" objectType="CheckBox" fmlaLink="R11" noThreeD="1"/>
</file>

<file path=xl/ctrlProps/ctrlProp39.xml><?xml version="1.0" encoding="utf-8"?>
<formControlPr xmlns="http://schemas.microsoft.com/office/spreadsheetml/2009/9/main" objectType="CheckBox" fmlaLink="R11" noThreeD="1"/>
</file>

<file path=xl/ctrlProps/ctrlProp4.xml><?xml version="1.0" encoding="utf-8"?>
<formControlPr xmlns="http://schemas.microsoft.com/office/spreadsheetml/2009/9/main" objectType="CheckBox" fmlaLink="K34" noThreeD="1"/>
</file>

<file path=xl/ctrlProps/ctrlProp40.xml><?xml version="1.0" encoding="utf-8"?>
<formControlPr xmlns="http://schemas.microsoft.com/office/spreadsheetml/2009/9/main" objectType="CheckBox" fmlaLink="R11" noThreeD="1"/>
</file>

<file path=xl/ctrlProps/ctrlProp41.xml><?xml version="1.0" encoding="utf-8"?>
<formControlPr xmlns="http://schemas.microsoft.com/office/spreadsheetml/2009/9/main" objectType="CheckBox" fmlaLink="R11" noThreeD="1"/>
</file>

<file path=xl/ctrlProps/ctrlProp42.xml><?xml version="1.0" encoding="utf-8"?>
<formControlPr xmlns="http://schemas.microsoft.com/office/spreadsheetml/2009/9/main" objectType="CheckBox" fmlaLink="R11" noThreeD="1"/>
</file>

<file path=xl/ctrlProps/ctrlProp43.xml><?xml version="1.0" encoding="utf-8"?>
<formControlPr xmlns="http://schemas.microsoft.com/office/spreadsheetml/2009/9/main" objectType="CheckBox" fmlaLink="R11" noThreeD="1"/>
</file>

<file path=xl/ctrlProps/ctrlProp44.xml><?xml version="1.0" encoding="utf-8"?>
<formControlPr xmlns="http://schemas.microsoft.com/office/spreadsheetml/2009/9/main" objectType="CheckBox" fmlaLink="U11" noThreeD="1"/>
</file>

<file path=xl/ctrlProps/ctrlProp45.xml><?xml version="1.0" encoding="utf-8"?>
<formControlPr xmlns="http://schemas.microsoft.com/office/spreadsheetml/2009/9/main" objectType="CheckBox" fmlaLink="U11" noThreeD="1"/>
</file>

<file path=xl/ctrlProps/ctrlProp46.xml><?xml version="1.0" encoding="utf-8"?>
<formControlPr xmlns="http://schemas.microsoft.com/office/spreadsheetml/2009/9/main" objectType="CheckBox" fmlaLink="U11" noThreeD="1"/>
</file>

<file path=xl/ctrlProps/ctrlProp47.xml><?xml version="1.0" encoding="utf-8"?>
<formControlPr xmlns="http://schemas.microsoft.com/office/spreadsheetml/2009/9/main" objectType="CheckBox" fmlaLink="U11" noThreeD="1"/>
</file>

<file path=xl/ctrlProps/ctrlProp48.xml><?xml version="1.0" encoding="utf-8"?>
<formControlPr xmlns="http://schemas.microsoft.com/office/spreadsheetml/2009/9/main" objectType="CheckBox" fmlaLink="U11" noThreeD="1"/>
</file>

<file path=xl/ctrlProps/ctrlProp49.xml><?xml version="1.0" encoding="utf-8"?>
<formControlPr xmlns="http://schemas.microsoft.com/office/spreadsheetml/2009/9/main" objectType="CheckBox" fmlaLink="U11" noThreeD="1"/>
</file>

<file path=xl/ctrlProps/ctrlProp5.xml><?xml version="1.0" encoding="utf-8"?>
<formControlPr xmlns="http://schemas.microsoft.com/office/spreadsheetml/2009/9/main" objectType="CheckBox" fmlaLink="Z34" noThreeD="1"/>
</file>

<file path=xl/ctrlProps/ctrlProp50.xml><?xml version="1.0" encoding="utf-8"?>
<formControlPr xmlns="http://schemas.microsoft.com/office/spreadsheetml/2009/9/main" objectType="CheckBox" fmlaLink="X11" noThreeD="1"/>
</file>

<file path=xl/ctrlProps/ctrlProp51.xml><?xml version="1.0" encoding="utf-8"?>
<formControlPr xmlns="http://schemas.microsoft.com/office/spreadsheetml/2009/9/main" objectType="CheckBox" fmlaLink="X11" noThreeD="1"/>
</file>

<file path=xl/ctrlProps/ctrlProp52.xml><?xml version="1.0" encoding="utf-8"?>
<formControlPr xmlns="http://schemas.microsoft.com/office/spreadsheetml/2009/9/main" objectType="CheckBox" fmlaLink="X11" noThreeD="1"/>
</file>

<file path=xl/ctrlProps/ctrlProp53.xml><?xml version="1.0" encoding="utf-8"?>
<formControlPr xmlns="http://schemas.microsoft.com/office/spreadsheetml/2009/9/main" objectType="CheckBox" fmlaLink="X11" noThreeD="1"/>
</file>

<file path=xl/ctrlProps/ctrlProp54.xml><?xml version="1.0" encoding="utf-8"?>
<formControlPr xmlns="http://schemas.microsoft.com/office/spreadsheetml/2009/9/main" objectType="CheckBox" fmlaLink="X11" noThreeD="1"/>
</file>

<file path=xl/ctrlProps/ctrlProp55.xml><?xml version="1.0" encoding="utf-8"?>
<formControlPr xmlns="http://schemas.microsoft.com/office/spreadsheetml/2009/9/main" objectType="CheckBox" fmlaLink="X11" noThreeD="1"/>
</file>

<file path=xl/ctrlProps/ctrlProp56.xml><?xml version="1.0" encoding="utf-8"?>
<formControlPr xmlns="http://schemas.microsoft.com/office/spreadsheetml/2009/9/main" objectType="CheckBox" fmlaLink="G42" noThreeD="1"/>
</file>

<file path=xl/ctrlProps/ctrlProp57.xml><?xml version="1.0" encoding="utf-8"?>
<formControlPr xmlns="http://schemas.microsoft.com/office/spreadsheetml/2009/9/main" objectType="CheckBox" fmlaLink="K42" noThreeD="1"/>
</file>

<file path=xl/ctrlProps/ctrlProp58.xml><?xml version="1.0" encoding="utf-8"?>
<formControlPr xmlns="http://schemas.microsoft.com/office/spreadsheetml/2009/9/main" objectType="CheckBox" fmlaLink="O42" noThreeD="1"/>
</file>

<file path=xl/ctrlProps/ctrlProp59.xml><?xml version="1.0" encoding="utf-8"?>
<formControlPr xmlns="http://schemas.microsoft.com/office/spreadsheetml/2009/9/main" objectType="CheckBox" fmlaLink="F40" lockText="1" noThreeD="1"/>
</file>

<file path=xl/ctrlProps/ctrlProp6.xml><?xml version="1.0" encoding="utf-8"?>
<formControlPr xmlns="http://schemas.microsoft.com/office/spreadsheetml/2009/9/main" objectType="CheckBox" fmlaLink="K11" noThreeD="1"/>
</file>

<file path=xl/ctrlProps/ctrlProp60.xml><?xml version="1.0" encoding="utf-8"?>
<formControlPr xmlns="http://schemas.microsoft.com/office/spreadsheetml/2009/9/main" objectType="CheckBox" fmlaLink="G44" lockText="1" noThreeD="1"/>
</file>

<file path=xl/ctrlProps/ctrlProp61.xml><?xml version="1.0" encoding="utf-8"?>
<formControlPr xmlns="http://schemas.microsoft.com/office/spreadsheetml/2009/9/main" objectType="CheckBox" fmlaLink="K44" lockText="1" noThreeD="1"/>
</file>

<file path=xl/ctrlProps/ctrlProp62.xml><?xml version="1.0" encoding="utf-8"?>
<formControlPr xmlns="http://schemas.microsoft.com/office/spreadsheetml/2009/9/main" objectType="CheckBox" fmlaLink="見積依頼書!K11" noThreeD="1"/>
</file>

<file path=xl/ctrlProps/ctrlProp63.xml><?xml version="1.0" encoding="utf-8"?>
<formControlPr xmlns="http://schemas.microsoft.com/office/spreadsheetml/2009/9/main" objectType="CheckBox" fmlaLink="見積依頼書!K11" noThreeD="1"/>
</file>

<file path=xl/ctrlProps/ctrlProp64.xml><?xml version="1.0" encoding="utf-8"?>
<formControlPr xmlns="http://schemas.microsoft.com/office/spreadsheetml/2009/9/main" objectType="CheckBox" fmlaLink="見積依頼書!K11" noThreeD="1"/>
</file>

<file path=xl/ctrlProps/ctrlProp65.xml><?xml version="1.0" encoding="utf-8"?>
<formControlPr xmlns="http://schemas.microsoft.com/office/spreadsheetml/2009/9/main" objectType="CheckBox" fmlaLink="見積依頼書!K11" noThreeD="1"/>
</file>

<file path=xl/ctrlProps/ctrlProp66.xml><?xml version="1.0" encoding="utf-8"?>
<formControlPr xmlns="http://schemas.microsoft.com/office/spreadsheetml/2009/9/main" objectType="CheckBox" fmlaLink="見積依頼書!K11" noThreeD="1"/>
</file>

<file path=xl/ctrlProps/ctrlProp67.xml><?xml version="1.0" encoding="utf-8"?>
<formControlPr xmlns="http://schemas.microsoft.com/office/spreadsheetml/2009/9/main" objectType="CheckBox" fmlaLink="見積依頼書!N11" noThreeD="1"/>
</file>

<file path=xl/ctrlProps/ctrlProp68.xml><?xml version="1.0" encoding="utf-8"?>
<formControlPr xmlns="http://schemas.microsoft.com/office/spreadsheetml/2009/9/main" objectType="CheckBox" fmlaLink="見積依頼書!N11" noThreeD="1"/>
</file>

<file path=xl/ctrlProps/ctrlProp69.xml><?xml version="1.0" encoding="utf-8"?>
<formControlPr xmlns="http://schemas.microsoft.com/office/spreadsheetml/2009/9/main" objectType="CheckBox" fmlaLink="見積依頼書!N11" noThreeD="1"/>
</file>

<file path=xl/ctrlProps/ctrlProp7.xml><?xml version="1.0" encoding="utf-8"?>
<formControlPr xmlns="http://schemas.microsoft.com/office/spreadsheetml/2009/9/main" objectType="CheckBox" fmlaLink="N11" noThreeD="1"/>
</file>

<file path=xl/ctrlProps/ctrlProp70.xml><?xml version="1.0" encoding="utf-8"?>
<formControlPr xmlns="http://schemas.microsoft.com/office/spreadsheetml/2009/9/main" objectType="CheckBox" fmlaLink="見積依頼書!N11" noThreeD="1"/>
</file>

<file path=xl/ctrlProps/ctrlProp71.xml><?xml version="1.0" encoding="utf-8"?>
<formControlPr xmlns="http://schemas.microsoft.com/office/spreadsheetml/2009/9/main" objectType="CheckBox" fmlaLink="見積依頼書!N11" noThreeD="1"/>
</file>

<file path=xl/ctrlProps/ctrlProp72.xml><?xml version="1.0" encoding="utf-8"?>
<formControlPr xmlns="http://schemas.microsoft.com/office/spreadsheetml/2009/9/main" objectType="CheckBox" fmlaLink="見積依頼書!R11" noThreeD="1"/>
</file>

<file path=xl/ctrlProps/ctrlProp73.xml><?xml version="1.0" encoding="utf-8"?>
<formControlPr xmlns="http://schemas.microsoft.com/office/spreadsheetml/2009/9/main" objectType="CheckBox" fmlaLink="見積依頼書!R11" noThreeD="1"/>
</file>

<file path=xl/ctrlProps/ctrlProp74.xml><?xml version="1.0" encoding="utf-8"?>
<formControlPr xmlns="http://schemas.microsoft.com/office/spreadsheetml/2009/9/main" objectType="CheckBox" fmlaLink="見積依頼書!R11" noThreeD="1"/>
</file>

<file path=xl/ctrlProps/ctrlProp75.xml><?xml version="1.0" encoding="utf-8"?>
<formControlPr xmlns="http://schemas.microsoft.com/office/spreadsheetml/2009/9/main" objectType="CheckBox" fmlaLink="見積依頼書!R11" noThreeD="1"/>
</file>

<file path=xl/ctrlProps/ctrlProp76.xml><?xml version="1.0" encoding="utf-8"?>
<formControlPr xmlns="http://schemas.microsoft.com/office/spreadsheetml/2009/9/main" objectType="CheckBox" fmlaLink="見積依頼書!R11" noThreeD="1"/>
</file>

<file path=xl/ctrlProps/ctrlProp77.xml><?xml version="1.0" encoding="utf-8"?>
<formControlPr xmlns="http://schemas.microsoft.com/office/spreadsheetml/2009/9/main" objectType="CheckBox" fmlaLink="見積依頼書!U11" noThreeD="1"/>
</file>

<file path=xl/ctrlProps/ctrlProp78.xml><?xml version="1.0" encoding="utf-8"?>
<formControlPr xmlns="http://schemas.microsoft.com/office/spreadsheetml/2009/9/main" objectType="CheckBox" fmlaLink="見積依頼書!U11" noThreeD="1"/>
</file>

<file path=xl/ctrlProps/ctrlProp79.xml><?xml version="1.0" encoding="utf-8"?>
<formControlPr xmlns="http://schemas.microsoft.com/office/spreadsheetml/2009/9/main" objectType="CheckBox" fmlaLink="見積依頼書!U11" noThreeD="1"/>
</file>

<file path=xl/ctrlProps/ctrlProp8.xml><?xml version="1.0" encoding="utf-8"?>
<formControlPr xmlns="http://schemas.microsoft.com/office/spreadsheetml/2009/9/main" objectType="CheckBox" fmlaLink="R11" noThreeD="1"/>
</file>

<file path=xl/ctrlProps/ctrlProp80.xml><?xml version="1.0" encoding="utf-8"?>
<formControlPr xmlns="http://schemas.microsoft.com/office/spreadsheetml/2009/9/main" objectType="CheckBox" fmlaLink="見積依頼書!U11" noThreeD="1"/>
</file>

<file path=xl/ctrlProps/ctrlProp81.xml><?xml version="1.0" encoding="utf-8"?>
<formControlPr xmlns="http://schemas.microsoft.com/office/spreadsheetml/2009/9/main" objectType="CheckBox" fmlaLink="見積依頼書!U11" noThreeD="1"/>
</file>

<file path=xl/ctrlProps/ctrlProp82.xml><?xml version="1.0" encoding="utf-8"?>
<formControlPr xmlns="http://schemas.microsoft.com/office/spreadsheetml/2009/9/main" objectType="CheckBox" fmlaLink="見積依頼書!X11" noThreeD="1"/>
</file>

<file path=xl/ctrlProps/ctrlProp83.xml><?xml version="1.0" encoding="utf-8"?>
<formControlPr xmlns="http://schemas.microsoft.com/office/spreadsheetml/2009/9/main" objectType="CheckBox" fmlaLink="見積依頼書!X11" noThreeD="1"/>
</file>

<file path=xl/ctrlProps/ctrlProp84.xml><?xml version="1.0" encoding="utf-8"?>
<formControlPr xmlns="http://schemas.microsoft.com/office/spreadsheetml/2009/9/main" objectType="CheckBox" fmlaLink="見積依頼書!X11" noThreeD="1"/>
</file>

<file path=xl/ctrlProps/ctrlProp85.xml><?xml version="1.0" encoding="utf-8"?>
<formControlPr xmlns="http://schemas.microsoft.com/office/spreadsheetml/2009/9/main" objectType="CheckBox" fmlaLink="見積依頼書!X11" noThreeD="1"/>
</file>

<file path=xl/ctrlProps/ctrlProp86.xml><?xml version="1.0" encoding="utf-8"?>
<formControlPr xmlns="http://schemas.microsoft.com/office/spreadsheetml/2009/9/main" objectType="CheckBox" fmlaLink="見積依頼書!X11" noThreeD="1"/>
</file>

<file path=xl/ctrlProps/ctrlProp87.xml><?xml version="1.0" encoding="utf-8"?>
<formControlPr xmlns="http://schemas.microsoft.com/office/spreadsheetml/2009/9/main" objectType="CheckBox" fmlaLink="見積依頼書!K11" noThreeD="1"/>
</file>

<file path=xl/ctrlProps/ctrlProp88.xml><?xml version="1.0" encoding="utf-8"?>
<formControlPr xmlns="http://schemas.microsoft.com/office/spreadsheetml/2009/9/main" objectType="CheckBox" fmlaLink="見積依頼書!K11" noThreeD="1"/>
</file>

<file path=xl/ctrlProps/ctrlProp89.xml><?xml version="1.0" encoding="utf-8"?>
<formControlPr xmlns="http://schemas.microsoft.com/office/spreadsheetml/2009/9/main" objectType="CheckBox" fmlaLink="見積依頼書!K11" noThreeD="1"/>
</file>

<file path=xl/ctrlProps/ctrlProp9.xml><?xml version="1.0" encoding="utf-8"?>
<formControlPr xmlns="http://schemas.microsoft.com/office/spreadsheetml/2009/9/main" objectType="CheckBox" fmlaLink="U11" noThreeD="1"/>
</file>

<file path=xl/ctrlProps/ctrlProp90.xml><?xml version="1.0" encoding="utf-8"?>
<formControlPr xmlns="http://schemas.microsoft.com/office/spreadsheetml/2009/9/main" objectType="CheckBox" fmlaLink="見積依頼書!K11" noThreeD="1"/>
</file>

<file path=xl/ctrlProps/ctrlProp91.xml><?xml version="1.0" encoding="utf-8"?>
<formControlPr xmlns="http://schemas.microsoft.com/office/spreadsheetml/2009/9/main" objectType="CheckBox" fmlaLink="見積依頼書!K11" noThreeD="1"/>
</file>

<file path=xl/ctrlProps/ctrlProp92.xml><?xml version="1.0" encoding="utf-8"?>
<formControlPr xmlns="http://schemas.microsoft.com/office/spreadsheetml/2009/9/main" objectType="CheckBox" fmlaLink="見積依頼書!N11" noThreeD="1"/>
</file>

<file path=xl/ctrlProps/ctrlProp93.xml><?xml version="1.0" encoding="utf-8"?>
<formControlPr xmlns="http://schemas.microsoft.com/office/spreadsheetml/2009/9/main" objectType="CheckBox" fmlaLink="見積依頼書!N11" noThreeD="1"/>
</file>

<file path=xl/ctrlProps/ctrlProp94.xml><?xml version="1.0" encoding="utf-8"?>
<formControlPr xmlns="http://schemas.microsoft.com/office/spreadsheetml/2009/9/main" objectType="CheckBox" fmlaLink="見積依頼書!N11" noThreeD="1"/>
</file>

<file path=xl/ctrlProps/ctrlProp95.xml><?xml version="1.0" encoding="utf-8"?>
<formControlPr xmlns="http://schemas.microsoft.com/office/spreadsheetml/2009/9/main" objectType="CheckBox" fmlaLink="見積依頼書!N11" noThreeD="1"/>
</file>

<file path=xl/ctrlProps/ctrlProp96.xml><?xml version="1.0" encoding="utf-8"?>
<formControlPr xmlns="http://schemas.microsoft.com/office/spreadsheetml/2009/9/main" objectType="CheckBox" fmlaLink="見積依頼書!N11" noThreeD="1"/>
</file>

<file path=xl/ctrlProps/ctrlProp97.xml><?xml version="1.0" encoding="utf-8"?>
<formControlPr xmlns="http://schemas.microsoft.com/office/spreadsheetml/2009/9/main" objectType="CheckBox" fmlaLink="見積依頼書!R11" noThreeD="1"/>
</file>

<file path=xl/ctrlProps/ctrlProp98.xml><?xml version="1.0" encoding="utf-8"?>
<formControlPr xmlns="http://schemas.microsoft.com/office/spreadsheetml/2009/9/main" objectType="CheckBox" fmlaLink="見積依頼書!R11" noThreeD="1"/>
</file>

<file path=xl/ctrlProps/ctrlProp99.xml><?xml version="1.0" encoding="utf-8"?>
<formControlPr xmlns="http://schemas.microsoft.com/office/spreadsheetml/2009/9/main" objectType="CheckBox" fmlaLink="見積依頼書!R1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33</xdr:row>
          <xdr:rowOff>175260</xdr:rowOff>
        </xdr:from>
        <xdr:to>
          <xdr:col>1</xdr:col>
          <xdr:colOff>198120</xdr:colOff>
          <xdr:row>35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32</xdr:row>
          <xdr:rowOff>182880</xdr:rowOff>
        </xdr:from>
        <xdr:to>
          <xdr:col>1</xdr:col>
          <xdr:colOff>198120</xdr:colOff>
          <xdr:row>34</xdr:row>
          <xdr:rowOff>7620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7620</xdr:colOff>
          <xdr:row>33</xdr:row>
          <xdr:rowOff>0</xdr:rowOff>
        </xdr:from>
        <xdr:to>
          <xdr:col>19</xdr:col>
          <xdr:colOff>45720</xdr:colOff>
          <xdr:row>34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32</xdr:row>
          <xdr:rowOff>175260</xdr:rowOff>
        </xdr:from>
        <xdr:to>
          <xdr:col>11</xdr:col>
          <xdr:colOff>38100</xdr:colOff>
          <xdr:row>34</xdr:row>
          <xdr:rowOff>7620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213360</xdr:colOff>
          <xdr:row>32</xdr:row>
          <xdr:rowOff>175260</xdr:rowOff>
        </xdr:from>
        <xdr:to>
          <xdr:col>26</xdr:col>
          <xdr:colOff>22860</xdr:colOff>
          <xdr:row>34</xdr:row>
          <xdr:rowOff>7620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10</xdr:row>
          <xdr:rowOff>7620</xdr:rowOff>
        </xdr:from>
        <xdr:to>
          <xdr:col>10</xdr:col>
          <xdr:colOff>190500</xdr:colOff>
          <xdr:row>10</xdr:row>
          <xdr:rowOff>220980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175260</xdr:colOff>
          <xdr:row>9</xdr:row>
          <xdr:rowOff>167640</xdr:rowOff>
        </xdr:from>
        <xdr:to>
          <xdr:col>14</xdr:col>
          <xdr:colOff>83820</xdr:colOff>
          <xdr:row>11</xdr:row>
          <xdr:rowOff>53340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10</xdr:row>
          <xdr:rowOff>7620</xdr:rowOff>
        </xdr:from>
        <xdr:to>
          <xdr:col>17</xdr:col>
          <xdr:colOff>190500</xdr:colOff>
          <xdr:row>10</xdr:row>
          <xdr:rowOff>220980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10</xdr:row>
          <xdr:rowOff>7620</xdr:rowOff>
        </xdr:from>
        <xdr:to>
          <xdr:col>20</xdr:col>
          <xdr:colOff>190500</xdr:colOff>
          <xdr:row>10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10</xdr:row>
          <xdr:rowOff>7620</xdr:rowOff>
        </xdr:from>
        <xdr:to>
          <xdr:col>23</xdr:col>
          <xdr:colOff>190500</xdr:colOff>
          <xdr:row>10</xdr:row>
          <xdr:rowOff>220980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11</xdr:row>
          <xdr:rowOff>7620</xdr:rowOff>
        </xdr:from>
        <xdr:to>
          <xdr:col>10</xdr:col>
          <xdr:colOff>190500</xdr:colOff>
          <xdr:row>11</xdr:row>
          <xdr:rowOff>220980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11</xdr:row>
          <xdr:rowOff>7620</xdr:rowOff>
        </xdr:from>
        <xdr:to>
          <xdr:col>13</xdr:col>
          <xdr:colOff>190500</xdr:colOff>
          <xdr:row>11</xdr:row>
          <xdr:rowOff>220980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11</xdr:row>
          <xdr:rowOff>7620</xdr:rowOff>
        </xdr:from>
        <xdr:to>
          <xdr:col>17</xdr:col>
          <xdr:colOff>190500</xdr:colOff>
          <xdr:row>11</xdr:row>
          <xdr:rowOff>220980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11</xdr:row>
          <xdr:rowOff>7620</xdr:rowOff>
        </xdr:from>
        <xdr:to>
          <xdr:col>20</xdr:col>
          <xdr:colOff>190500</xdr:colOff>
          <xdr:row>11</xdr:row>
          <xdr:rowOff>220980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11</xdr:row>
          <xdr:rowOff>7620</xdr:rowOff>
        </xdr:from>
        <xdr:to>
          <xdr:col>23</xdr:col>
          <xdr:colOff>190500</xdr:colOff>
          <xdr:row>11</xdr:row>
          <xdr:rowOff>220980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12</xdr:row>
          <xdr:rowOff>0</xdr:rowOff>
        </xdr:from>
        <xdr:to>
          <xdr:col>10</xdr:col>
          <xdr:colOff>190500</xdr:colOff>
          <xdr:row>12</xdr:row>
          <xdr:rowOff>220980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11</xdr:row>
          <xdr:rowOff>228600</xdr:rowOff>
        </xdr:from>
        <xdr:to>
          <xdr:col>13</xdr:col>
          <xdr:colOff>190500</xdr:colOff>
          <xdr:row>12</xdr:row>
          <xdr:rowOff>220980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11</xdr:row>
          <xdr:rowOff>228600</xdr:rowOff>
        </xdr:from>
        <xdr:to>
          <xdr:col>17</xdr:col>
          <xdr:colOff>190500</xdr:colOff>
          <xdr:row>12</xdr:row>
          <xdr:rowOff>220980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11</xdr:row>
          <xdr:rowOff>228600</xdr:rowOff>
        </xdr:from>
        <xdr:to>
          <xdr:col>20</xdr:col>
          <xdr:colOff>190500</xdr:colOff>
          <xdr:row>12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11</xdr:row>
          <xdr:rowOff>228600</xdr:rowOff>
        </xdr:from>
        <xdr:to>
          <xdr:col>23</xdr:col>
          <xdr:colOff>190500</xdr:colOff>
          <xdr:row>12</xdr:row>
          <xdr:rowOff>220980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12</xdr:row>
          <xdr:rowOff>228600</xdr:rowOff>
        </xdr:from>
        <xdr:to>
          <xdr:col>10</xdr:col>
          <xdr:colOff>190500</xdr:colOff>
          <xdr:row>13</xdr:row>
          <xdr:rowOff>220980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12</xdr:row>
          <xdr:rowOff>228600</xdr:rowOff>
        </xdr:from>
        <xdr:to>
          <xdr:col>13</xdr:col>
          <xdr:colOff>190500</xdr:colOff>
          <xdr:row>13</xdr:row>
          <xdr:rowOff>220980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12</xdr:row>
          <xdr:rowOff>228600</xdr:rowOff>
        </xdr:from>
        <xdr:to>
          <xdr:col>17</xdr:col>
          <xdr:colOff>190500</xdr:colOff>
          <xdr:row>13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12</xdr:row>
          <xdr:rowOff>228600</xdr:rowOff>
        </xdr:from>
        <xdr:to>
          <xdr:col>20</xdr:col>
          <xdr:colOff>190500</xdr:colOff>
          <xdr:row>13</xdr:row>
          <xdr:rowOff>220980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12</xdr:row>
          <xdr:rowOff>228600</xdr:rowOff>
        </xdr:from>
        <xdr:to>
          <xdr:col>23</xdr:col>
          <xdr:colOff>190500</xdr:colOff>
          <xdr:row>13</xdr:row>
          <xdr:rowOff>220980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13</xdr:row>
          <xdr:rowOff>228600</xdr:rowOff>
        </xdr:from>
        <xdr:to>
          <xdr:col>10</xdr:col>
          <xdr:colOff>190500</xdr:colOff>
          <xdr:row>14</xdr:row>
          <xdr:rowOff>220980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15</xdr:row>
          <xdr:rowOff>0</xdr:rowOff>
        </xdr:from>
        <xdr:to>
          <xdr:col>10</xdr:col>
          <xdr:colOff>190500</xdr:colOff>
          <xdr:row>15</xdr:row>
          <xdr:rowOff>220980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16</xdr:row>
          <xdr:rowOff>0</xdr:rowOff>
        </xdr:from>
        <xdr:to>
          <xdr:col>10</xdr:col>
          <xdr:colOff>190500</xdr:colOff>
          <xdr:row>16</xdr:row>
          <xdr:rowOff>220980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17</xdr:row>
          <xdr:rowOff>0</xdr:rowOff>
        </xdr:from>
        <xdr:to>
          <xdr:col>10</xdr:col>
          <xdr:colOff>190500</xdr:colOff>
          <xdr:row>17</xdr:row>
          <xdr:rowOff>220980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18</xdr:row>
          <xdr:rowOff>0</xdr:rowOff>
        </xdr:from>
        <xdr:to>
          <xdr:col>10</xdr:col>
          <xdr:colOff>190500</xdr:colOff>
          <xdr:row>18</xdr:row>
          <xdr:rowOff>220980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198120</xdr:colOff>
          <xdr:row>19</xdr:row>
          <xdr:rowOff>7620</xdr:rowOff>
        </xdr:from>
        <xdr:to>
          <xdr:col>10</xdr:col>
          <xdr:colOff>190500</xdr:colOff>
          <xdr:row>19</xdr:row>
          <xdr:rowOff>220980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13</xdr:row>
          <xdr:rowOff>228600</xdr:rowOff>
        </xdr:from>
        <xdr:to>
          <xdr:col>13</xdr:col>
          <xdr:colOff>190500</xdr:colOff>
          <xdr:row>14</xdr:row>
          <xdr:rowOff>220980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15</xdr:row>
          <xdr:rowOff>0</xdr:rowOff>
        </xdr:from>
        <xdr:to>
          <xdr:col>13</xdr:col>
          <xdr:colOff>190500</xdr:colOff>
          <xdr:row>15</xdr:row>
          <xdr:rowOff>220980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16</xdr:row>
          <xdr:rowOff>0</xdr:rowOff>
        </xdr:from>
        <xdr:to>
          <xdr:col>13</xdr:col>
          <xdr:colOff>190500</xdr:colOff>
          <xdr:row>16</xdr:row>
          <xdr:rowOff>220980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18</xdr:row>
          <xdr:rowOff>0</xdr:rowOff>
        </xdr:from>
        <xdr:to>
          <xdr:col>13</xdr:col>
          <xdr:colOff>190500</xdr:colOff>
          <xdr:row>18</xdr:row>
          <xdr:rowOff>220980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17</xdr:row>
          <xdr:rowOff>0</xdr:rowOff>
        </xdr:from>
        <xdr:to>
          <xdr:col>13</xdr:col>
          <xdr:colOff>190500</xdr:colOff>
          <xdr:row>17</xdr:row>
          <xdr:rowOff>220980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198120</xdr:colOff>
          <xdr:row>19</xdr:row>
          <xdr:rowOff>7620</xdr:rowOff>
        </xdr:from>
        <xdr:to>
          <xdr:col>13</xdr:col>
          <xdr:colOff>190500</xdr:colOff>
          <xdr:row>19</xdr:row>
          <xdr:rowOff>220980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13</xdr:row>
          <xdr:rowOff>228600</xdr:rowOff>
        </xdr:from>
        <xdr:to>
          <xdr:col>17</xdr:col>
          <xdr:colOff>190500</xdr:colOff>
          <xdr:row>14</xdr:row>
          <xdr:rowOff>220980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15</xdr:row>
          <xdr:rowOff>0</xdr:rowOff>
        </xdr:from>
        <xdr:to>
          <xdr:col>17</xdr:col>
          <xdr:colOff>190500</xdr:colOff>
          <xdr:row>15</xdr:row>
          <xdr:rowOff>220980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16</xdr:row>
          <xdr:rowOff>0</xdr:rowOff>
        </xdr:from>
        <xdr:to>
          <xdr:col>17</xdr:col>
          <xdr:colOff>190500</xdr:colOff>
          <xdr:row>16</xdr:row>
          <xdr:rowOff>220980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17</xdr:row>
          <xdr:rowOff>0</xdr:rowOff>
        </xdr:from>
        <xdr:to>
          <xdr:col>17</xdr:col>
          <xdr:colOff>190500</xdr:colOff>
          <xdr:row>17</xdr:row>
          <xdr:rowOff>220980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18</xdr:row>
          <xdr:rowOff>0</xdr:rowOff>
        </xdr:from>
        <xdr:to>
          <xdr:col>17</xdr:col>
          <xdr:colOff>190500</xdr:colOff>
          <xdr:row>18</xdr:row>
          <xdr:rowOff>220980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198120</xdr:colOff>
          <xdr:row>19</xdr:row>
          <xdr:rowOff>7620</xdr:rowOff>
        </xdr:from>
        <xdr:to>
          <xdr:col>17</xdr:col>
          <xdr:colOff>190500</xdr:colOff>
          <xdr:row>19</xdr:row>
          <xdr:rowOff>220980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13</xdr:row>
          <xdr:rowOff>228600</xdr:rowOff>
        </xdr:from>
        <xdr:to>
          <xdr:col>20</xdr:col>
          <xdr:colOff>190500</xdr:colOff>
          <xdr:row>14</xdr:row>
          <xdr:rowOff>220980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15</xdr:row>
          <xdr:rowOff>0</xdr:rowOff>
        </xdr:from>
        <xdr:to>
          <xdr:col>20</xdr:col>
          <xdr:colOff>190500</xdr:colOff>
          <xdr:row>15</xdr:row>
          <xdr:rowOff>220980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16</xdr:row>
          <xdr:rowOff>0</xdr:rowOff>
        </xdr:from>
        <xdr:to>
          <xdr:col>20</xdr:col>
          <xdr:colOff>190500</xdr:colOff>
          <xdr:row>16</xdr:row>
          <xdr:rowOff>220980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17</xdr:row>
          <xdr:rowOff>0</xdr:rowOff>
        </xdr:from>
        <xdr:to>
          <xdr:col>20</xdr:col>
          <xdr:colOff>190500</xdr:colOff>
          <xdr:row>17</xdr:row>
          <xdr:rowOff>220980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18</xdr:row>
          <xdr:rowOff>0</xdr:rowOff>
        </xdr:from>
        <xdr:to>
          <xdr:col>20</xdr:col>
          <xdr:colOff>190500</xdr:colOff>
          <xdr:row>18</xdr:row>
          <xdr:rowOff>220980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198120</xdr:colOff>
          <xdr:row>19</xdr:row>
          <xdr:rowOff>7620</xdr:rowOff>
        </xdr:from>
        <xdr:to>
          <xdr:col>20</xdr:col>
          <xdr:colOff>190500</xdr:colOff>
          <xdr:row>19</xdr:row>
          <xdr:rowOff>220980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13</xdr:row>
          <xdr:rowOff>228600</xdr:rowOff>
        </xdr:from>
        <xdr:to>
          <xdr:col>23</xdr:col>
          <xdr:colOff>190500</xdr:colOff>
          <xdr:row>14</xdr:row>
          <xdr:rowOff>220980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15</xdr:row>
          <xdr:rowOff>0</xdr:rowOff>
        </xdr:from>
        <xdr:to>
          <xdr:col>23</xdr:col>
          <xdr:colOff>190500</xdr:colOff>
          <xdr:row>15</xdr:row>
          <xdr:rowOff>220980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16</xdr:row>
          <xdr:rowOff>0</xdr:rowOff>
        </xdr:from>
        <xdr:to>
          <xdr:col>23</xdr:col>
          <xdr:colOff>190500</xdr:colOff>
          <xdr:row>16</xdr:row>
          <xdr:rowOff>220980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17</xdr:row>
          <xdr:rowOff>0</xdr:rowOff>
        </xdr:from>
        <xdr:to>
          <xdr:col>23</xdr:col>
          <xdr:colOff>190500</xdr:colOff>
          <xdr:row>17</xdr:row>
          <xdr:rowOff>220980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18</xdr:row>
          <xdr:rowOff>0</xdr:rowOff>
        </xdr:from>
        <xdr:to>
          <xdr:col>23</xdr:col>
          <xdr:colOff>190500</xdr:colOff>
          <xdr:row>18</xdr:row>
          <xdr:rowOff>220980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198120</xdr:colOff>
          <xdr:row>19</xdr:row>
          <xdr:rowOff>7620</xdr:rowOff>
        </xdr:from>
        <xdr:to>
          <xdr:col>23</xdr:col>
          <xdr:colOff>190500</xdr:colOff>
          <xdr:row>19</xdr:row>
          <xdr:rowOff>220980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190500</xdr:colOff>
          <xdr:row>41</xdr:row>
          <xdr:rowOff>0</xdr:rowOff>
        </xdr:from>
        <xdr:to>
          <xdr:col>7</xdr:col>
          <xdr:colOff>99060</xdr:colOff>
          <xdr:row>42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190500</xdr:colOff>
          <xdr:row>41</xdr:row>
          <xdr:rowOff>0</xdr:rowOff>
        </xdr:from>
        <xdr:to>
          <xdr:col>11</xdr:col>
          <xdr:colOff>99060</xdr:colOff>
          <xdr:row>42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190500</xdr:colOff>
          <xdr:row>41</xdr:row>
          <xdr:rowOff>0</xdr:rowOff>
        </xdr:from>
        <xdr:to>
          <xdr:col>15</xdr:col>
          <xdr:colOff>99060</xdr:colOff>
          <xdr:row>42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19050</xdr:colOff>
      <xdr:row>10</xdr:row>
      <xdr:rowOff>28575</xdr:rowOff>
    </xdr:from>
    <xdr:to>
      <xdr:col>10</xdr:col>
      <xdr:colOff>190500</xdr:colOff>
      <xdr:row>10</xdr:row>
      <xdr:rowOff>190500</xdr:rowOff>
    </xdr:to>
    <xdr:sp macro="" textlink="">
      <xdr:nvSpPr>
        <xdr:cNvPr id="1088" name="Oval 6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2076450" y="2247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10</xdr:row>
      <xdr:rowOff>28575</xdr:rowOff>
    </xdr:from>
    <xdr:to>
      <xdr:col>13</xdr:col>
      <xdr:colOff>190500</xdr:colOff>
      <xdr:row>10</xdr:row>
      <xdr:rowOff>190500</xdr:rowOff>
    </xdr:to>
    <xdr:sp macro="" textlink="">
      <xdr:nvSpPr>
        <xdr:cNvPr id="1089" name="Oval 65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2676525" y="2247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10</xdr:row>
      <xdr:rowOff>28575</xdr:rowOff>
    </xdr:from>
    <xdr:to>
      <xdr:col>17</xdr:col>
      <xdr:colOff>190500</xdr:colOff>
      <xdr:row>10</xdr:row>
      <xdr:rowOff>190500</xdr:rowOff>
    </xdr:to>
    <xdr:sp macro="" textlink="">
      <xdr:nvSpPr>
        <xdr:cNvPr id="1090" name="Oval 66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3476625" y="2247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10</xdr:row>
      <xdr:rowOff>28575</xdr:rowOff>
    </xdr:from>
    <xdr:to>
      <xdr:col>20</xdr:col>
      <xdr:colOff>190500</xdr:colOff>
      <xdr:row>10</xdr:row>
      <xdr:rowOff>190500</xdr:rowOff>
    </xdr:to>
    <xdr:sp macro="" textlink="">
      <xdr:nvSpPr>
        <xdr:cNvPr id="1091" name="Oval 67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4086225" y="2247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10</xdr:row>
      <xdr:rowOff>28575</xdr:rowOff>
    </xdr:from>
    <xdr:to>
      <xdr:col>23</xdr:col>
      <xdr:colOff>190500</xdr:colOff>
      <xdr:row>10</xdr:row>
      <xdr:rowOff>190500</xdr:rowOff>
    </xdr:to>
    <xdr:sp macro="" textlink="">
      <xdr:nvSpPr>
        <xdr:cNvPr id="1092" name="Oval 68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4705350" y="2247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11</xdr:row>
      <xdr:rowOff>28575</xdr:rowOff>
    </xdr:from>
    <xdr:to>
      <xdr:col>10</xdr:col>
      <xdr:colOff>190500</xdr:colOff>
      <xdr:row>11</xdr:row>
      <xdr:rowOff>190500</xdr:rowOff>
    </xdr:to>
    <xdr:sp macro="" textlink="">
      <xdr:nvSpPr>
        <xdr:cNvPr id="1093" name="Oval 69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2076450" y="2476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11</xdr:row>
      <xdr:rowOff>28575</xdr:rowOff>
    </xdr:from>
    <xdr:to>
      <xdr:col>13</xdr:col>
      <xdr:colOff>190500</xdr:colOff>
      <xdr:row>11</xdr:row>
      <xdr:rowOff>190500</xdr:rowOff>
    </xdr:to>
    <xdr:sp macro="" textlink="">
      <xdr:nvSpPr>
        <xdr:cNvPr id="1094" name="Oval 70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2676525" y="2476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11</xdr:row>
      <xdr:rowOff>28575</xdr:rowOff>
    </xdr:from>
    <xdr:to>
      <xdr:col>17</xdr:col>
      <xdr:colOff>190500</xdr:colOff>
      <xdr:row>11</xdr:row>
      <xdr:rowOff>190500</xdr:rowOff>
    </xdr:to>
    <xdr:sp macro="" textlink="">
      <xdr:nvSpPr>
        <xdr:cNvPr id="1095" name="Oval 7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3476625" y="2476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11</xdr:row>
      <xdr:rowOff>28575</xdr:rowOff>
    </xdr:from>
    <xdr:to>
      <xdr:col>20</xdr:col>
      <xdr:colOff>190500</xdr:colOff>
      <xdr:row>11</xdr:row>
      <xdr:rowOff>190500</xdr:rowOff>
    </xdr:to>
    <xdr:sp macro="" textlink="">
      <xdr:nvSpPr>
        <xdr:cNvPr id="1096" name="Oval 7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4086225" y="2476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11</xdr:row>
      <xdr:rowOff>28575</xdr:rowOff>
    </xdr:from>
    <xdr:to>
      <xdr:col>23</xdr:col>
      <xdr:colOff>190500</xdr:colOff>
      <xdr:row>11</xdr:row>
      <xdr:rowOff>190500</xdr:rowOff>
    </xdr:to>
    <xdr:sp macro="" textlink="">
      <xdr:nvSpPr>
        <xdr:cNvPr id="1097" name="Oval 7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4705350" y="2476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12</xdr:row>
      <xdr:rowOff>28575</xdr:rowOff>
    </xdr:from>
    <xdr:to>
      <xdr:col>10</xdr:col>
      <xdr:colOff>190500</xdr:colOff>
      <xdr:row>12</xdr:row>
      <xdr:rowOff>190500</xdr:rowOff>
    </xdr:to>
    <xdr:sp macro="" textlink="">
      <xdr:nvSpPr>
        <xdr:cNvPr id="1098" name="Oval 7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2076450" y="2705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12</xdr:row>
      <xdr:rowOff>28575</xdr:rowOff>
    </xdr:from>
    <xdr:to>
      <xdr:col>13</xdr:col>
      <xdr:colOff>190500</xdr:colOff>
      <xdr:row>12</xdr:row>
      <xdr:rowOff>190500</xdr:rowOff>
    </xdr:to>
    <xdr:sp macro="" textlink="">
      <xdr:nvSpPr>
        <xdr:cNvPr id="1099" name="Oval 75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2676525" y="2705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12</xdr:row>
      <xdr:rowOff>28575</xdr:rowOff>
    </xdr:from>
    <xdr:to>
      <xdr:col>17</xdr:col>
      <xdr:colOff>190500</xdr:colOff>
      <xdr:row>12</xdr:row>
      <xdr:rowOff>190500</xdr:rowOff>
    </xdr:to>
    <xdr:sp macro="" textlink="">
      <xdr:nvSpPr>
        <xdr:cNvPr id="1100" name="Oval 76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476625" y="2705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12</xdr:row>
      <xdr:rowOff>28575</xdr:rowOff>
    </xdr:from>
    <xdr:to>
      <xdr:col>20</xdr:col>
      <xdr:colOff>190500</xdr:colOff>
      <xdr:row>12</xdr:row>
      <xdr:rowOff>190500</xdr:rowOff>
    </xdr:to>
    <xdr:sp macro="" textlink="">
      <xdr:nvSpPr>
        <xdr:cNvPr id="1101" name="Oval 77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4086225" y="2705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12</xdr:row>
      <xdr:rowOff>28575</xdr:rowOff>
    </xdr:from>
    <xdr:to>
      <xdr:col>23</xdr:col>
      <xdr:colOff>190500</xdr:colOff>
      <xdr:row>12</xdr:row>
      <xdr:rowOff>190500</xdr:rowOff>
    </xdr:to>
    <xdr:sp macro="" textlink="">
      <xdr:nvSpPr>
        <xdr:cNvPr id="1102" name="Oval 78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4705350" y="2705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13</xdr:row>
      <xdr:rowOff>28575</xdr:rowOff>
    </xdr:from>
    <xdr:to>
      <xdr:col>10</xdr:col>
      <xdr:colOff>190500</xdr:colOff>
      <xdr:row>13</xdr:row>
      <xdr:rowOff>190500</xdr:rowOff>
    </xdr:to>
    <xdr:sp macro="" textlink="">
      <xdr:nvSpPr>
        <xdr:cNvPr id="1103" name="Oval 79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2076450" y="2933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13</xdr:row>
      <xdr:rowOff>28575</xdr:rowOff>
    </xdr:from>
    <xdr:to>
      <xdr:col>13</xdr:col>
      <xdr:colOff>190500</xdr:colOff>
      <xdr:row>13</xdr:row>
      <xdr:rowOff>190500</xdr:rowOff>
    </xdr:to>
    <xdr:sp macro="" textlink="">
      <xdr:nvSpPr>
        <xdr:cNvPr id="1104" name="Oval 8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2676525" y="2933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13</xdr:row>
      <xdr:rowOff>28575</xdr:rowOff>
    </xdr:from>
    <xdr:to>
      <xdr:col>17</xdr:col>
      <xdr:colOff>190500</xdr:colOff>
      <xdr:row>13</xdr:row>
      <xdr:rowOff>190500</xdr:rowOff>
    </xdr:to>
    <xdr:sp macro="" textlink="">
      <xdr:nvSpPr>
        <xdr:cNvPr id="1105" name="Oval 8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3476625" y="2933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13</xdr:row>
      <xdr:rowOff>28575</xdr:rowOff>
    </xdr:from>
    <xdr:to>
      <xdr:col>20</xdr:col>
      <xdr:colOff>190500</xdr:colOff>
      <xdr:row>13</xdr:row>
      <xdr:rowOff>190500</xdr:rowOff>
    </xdr:to>
    <xdr:sp macro="" textlink="">
      <xdr:nvSpPr>
        <xdr:cNvPr id="1106" name="Oval 8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4086225" y="2933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13</xdr:row>
      <xdr:rowOff>28575</xdr:rowOff>
    </xdr:from>
    <xdr:to>
      <xdr:col>23</xdr:col>
      <xdr:colOff>190500</xdr:colOff>
      <xdr:row>13</xdr:row>
      <xdr:rowOff>190500</xdr:rowOff>
    </xdr:to>
    <xdr:sp macro="" textlink="">
      <xdr:nvSpPr>
        <xdr:cNvPr id="1107" name="Oval 8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4705350" y="2933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14</xdr:row>
      <xdr:rowOff>28575</xdr:rowOff>
    </xdr:from>
    <xdr:to>
      <xdr:col>10</xdr:col>
      <xdr:colOff>190500</xdr:colOff>
      <xdr:row>14</xdr:row>
      <xdr:rowOff>190500</xdr:rowOff>
    </xdr:to>
    <xdr:sp macro="" textlink="">
      <xdr:nvSpPr>
        <xdr:cNvPr id="1108" name="Oval 84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076450" y="3162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14</xdr:row>
      <xdr:rowOff>28575</xdr:rowOff>
    </xdr:from>
    <xdr:to>
      <xdr:col>13</xdr:col>
      <xdr:colOff>190500</xdr:colOff>
      <xdr:row>14</xdr:row>
      <xdr:rowOff>190500</xdr:rowOff>
    </xdr:to>
    <xdr:sp macro="" textlink="">
      <xdr:nvSpPr>
        <xdr:cNvPr id="1109" name="Oval 85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2676525" y="3162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14</xdr:row>
      <xdr:rowOff>28575</xdr:rowOff>
    </xdr:from>
    <xdr:to>
      <xdr:col>17</xdr:col>
      <xdr:colOff>190500</xdr:colOff>
      <xdr:row>14</xdr:row>
      <xdr:rowOff>190500</xdr:rowOff>
    </xdr:to>
    <xdr:sp macro="" textlink="">
      <xdr:nvSpPr>
        <xdr:cNvPr id="1110" name="Oval 86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3476625" y="3162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14</xdr:row>
      <xdr:rowOff>28575</xdr:rowOff>
    </xdr:from>
    <xdr:to>
      <xdr:col>20</xdr:col>
      <xdr:colOff>190500</xdr:colOff>
      <xdr:row>14</xdr:row>
      <xdr:rowOff>190500</xdr:rowOff>
    </xdr:to>
    <xdr:sp macro="" textlink="">
      <xdr:nvSpPr>
        <xdr:cNvPr id="1111" name="Oval 87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4086225" y="3162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14</xdr:row>
      <xdr:rowOff>28575</xdr:rowOff>
    </xdr:from>
    <xdr:to>
      <xdr:col>23</xdr:col>
      <xdr:colOff>190500</xdr:colOff>
      <xdr:row>14</xdr:row>
      <xdr:rowOff>190500</xdr:rowOff>
    </xdr:to>
    <xdr:sp macro="" textlink="">
      <xdr:nvSpPr>
        <xdr:cNvPr id="1112" name="Oval 8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4705350" y="3162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15</xdr:row>
      <xdr:rowOff>28575</xdr:rowOff>
    </xdr:from>
    <xdr:to>
      <xdr:col>10</xdr:col>
      <xdr:colOff>190500</xdr:colOff>
      <xdr:row>15</xdr:row>
      <xdr:rowOff>190500</xdr:rowOff>
    </xdr:to>
    <xdr:sp macro="" textlink="">
      <xdr:nvSpPr>
        <xdr:cNvPr id="1113" name="Oval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2076450" y="3390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15</xdr:row>
      <xdr:rowOff>28575</xdr:rowOff>
    </xdr:from>
    <xdr:to>
      <xdr:col>13</xdr:col>
      <xdr:colOff>190500</xdr:colOff>
      <xdr:row>15</xdr:row>
      <xdr:rowOff>190500</xdr:rowOff>
    </xdr:to>
    <xdr:sp macro="" textlink="">
      <xdr:nvSpPr>
        <xdr:cNvPr id="1114" name="Oval 90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2676525" y="3390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15</xdr:row>
      <xdr:rowOff>28575</xdr:rowOff>
    </xdr:from>
    <xdr:to>
      <xdr:col>17</xdr:col>
      <xdr:colOff>190500</xdr:colOff>
      <xdr:row>15</xdr:row>
      <xdr:rowOff>190500</xdr:rowOff>
    </xdr:to>
    <xdr:sp macro="" textlink="">
      <xdr:nvSpPr>
        <xdr:cNvPr id="1115" name="Oval 91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3476625" y="3390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15</xdr:row>
      <xdr:rowOff>28575</xdr:rowOff>
    </xdr:from>
    <xdr:to>
      <xdr:col>20</xdr:col>
      <xdr:colOff>190500</xdr:colOff>
      <xdr:row>15</xdr:row>
      <xdr:rowOff>190500</xdr:rowOff>
    </xdr:to>
    <xdr:sp macro="" textlink="">
      <xdr:nvSpPr>
        <xdr:cNvPr id="1116" name="Oval 9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4086225" y="3390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15</xdr:row>
      <xdr:rowOff>28575</xdr:rowOff>
    </xdr:from>
    <xdr:to>
      <xdr:col>23</xdr:col>
      <xdr:colOff>190500</xdr:colOff>
      <xdr:row>15</xdr:row>
      <xdr:rowOff>190500</xdr:rowOff>
    </xdr:to>
    <xdr:sp macro="" textlink="">
      <xdr:nvSpPr>
        <xdr:cNvPr id="1117" name="Oval 9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4705350" y="3390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16</xdr:row>
      <xdr:rowOff>28575</xdr:rowOff>
    </xdr:from>
    <xdr:to>
      <xdr:col>10</xdr:col>
      <xdr:colOff>190500</xdr:colOff>
      <xdr:row>16</xdr:row>
      <xdr:rowOff>190500</xdr:rowOff>
    </xdr:to>
    <xdr:sp macro="" textlink="">
      <xdr:nvSpPr>
        <xdr:cNvPr id="1118" name="Oval 94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2076450" y="3619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16</xdr:row>
      <xdr:rowOff>28575</xdr:rowOff>
    </xdr:from>
    <xdr:to>
      <xdr:col>13</xdr:col>
      <xdr:colOff>190500</xdr:colOff>
      <xdr:row>16</xdr:row>
      <xdr:rowOff>190500</xdr:rowOff>
    </xdr:to>
    <xdr:sp macro="" textlink="">
      <xdr:nvSpPr>
        <xdr:cNvPr id="1119" name="Oval 95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2676525" y="3619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16</xdr:row>
      <xdr:rowOff>28575</xdr:rowOff>
    </xdr:from>
    <xdr:to>
      <xdr:col>17</xdr:col>
      <xdr:colOff>190500</xdr:colOff>
      <xdr:row>16</xdr:row>
      <xdr:rowOff>190500</xdr:rowOff>
    </xdr:to>
    <xdr:sp macro="" textlink="">
      <xdr:nvSpPr>
        <xdr:cNvPr id="1120" name="Oval 96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3476625" y="3619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16</xdr:row>
      <xdr:rowOff>28575</xdr:rowOff>
    </xdr:from>
    <xdr:to>
      <xdr:col>20</xdr:col>
      <xdr:colOff>190500</xdr:colOff>
      <xdr:row>16</xdr:row>
      <xdr:rowOff>190500</xdr:rowOff>
    </xdr:to>
    <xdr:sp macro="" textlink="">
      <xdr:nvSpPr>
        <xdr:cNvPr id="1121" name="Oval 97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4086225" y="3619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16</xdr:row>
      <xdr:rowOff>28575</xdr:rowOff>
    </xdr:from>
    <xdr:to>
      <xdr:col>23</xdr:col>
      <xdr:colOff>190500</xdr:colOff>
      <xdr:row>16</xdr:row>
      <xdr:rowOff>190500</xdr:rowOff>
    </xdr:to>
    <xdr:sp macro="" textlink="">
      <xdr:nvSpPr>
        <xdr:cNvPr id="1122" name="Oval 9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4705350" y="3619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17</xdr:row>
      <xdr:rowOff>28575</xdr:rowOff>
    </xdr:from>
    <xdr:to>
      <xdr:col>10</xdr:col>
      <xdr:colOff>190500</xdr:colOff>
      <xdr:row>17</xdr:row>
      <xdr:rowOff>190500</xdr:rowOff>
    </xdr:to>
    <xdr:sp macro="" textlink="">
      <xdr:nvSpPr>
        <xdr:cNvPr id="1123" name="Oval 99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2076450" y="384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17</xdr:row>
      <xdr:rowOff>28575</xdr:rowOff>
    </xdr:from>
    <xdr:to>
      <xdr:col>13</xdr:col>
      <xdr:colOff>190500</xdr:colOff>
      <xdr:row>17</xdr:row>
      <xdr:rowOff>190500</xdr:rowOff>
    </xdr:to>
    <xdr:sp macro="" textlink="">
      <xdr:nvSpPr>
        <xdr:cNvPr id="1124" name="Oval 100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2676525" y="384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17</xdr:row>
      <xdr:rowOff>28575</xdr:rowOff>
    </xdr:from>
    <xdr:to>
      <xdr:col>17</xdr:col>
      <xdr:colOff>190500</xdr:colOff>
      <xdr:row>17</xdr:row>
      <xdr:rowOff>190500</xdr:rowOff>
    </xdr:to>
    <xdr:sp macro="" textlink="">
      <xdr:nvSpPr>
        <xdr:cNvPr id="1125" name="Oval 101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3476625" y="384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17</xdr:row>
      <xdr:rowOff>28575</xdr:rowOff>
    </xdr:from>
    <xdr:to>
      <xdr:col>20</xdr:col>
      <xdr:colOff>190500</xdr:colOff>
      <xdr:row>17</xdr:row>
      <xdr:rowOff>190500</xdr:rowOff>
    </xdr:to>
    <xdr:sp macro="" textlink="">
      <xdr:nvSpPr>
        <xdr:cNvPr id="1126" name="Oval 10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4086225" y="384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17</xdr:row>
      <xdr:rowOff>28575</xdr:rowOff>
    </xdr:from>
    <xdr:to>
      <xdr:col>23</xdr:col>
      <xdr:colOff>190500</xdr:colOff>
      <xdr:row>17</xdr:row>
      <xdr:rowOff>190500</xdr:rowOff>
    </xdr:to>
    <xdr:sp macro="" textlink="">
      <xdr:nvSpPr>
        <xdr:cNvPr id="1127" name="Oval 10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4705350" y="384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18</xdr:row>
      <xdr:rowOff>28575</xdr:rowOff>
    </xdr:from>
    <xdr:to>
      <xdr:col>10</xdr:col>
      <xdr:colOff>190500</xdr:colOff>
      <xdr:row>18</xdr:row>
      <xdr:rowOff>190500</xdr:rowOff>
    </xdr:to>
    <xdr:sp macro="" textlink="">
      <xdr:nvSpPr>
        <xdr:cNvPr id="1128" name="Oval 10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2076450" y="407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18</xdr:row>
      <xdr:rowOff>28575</xdr:rowOff>
    </xdr:from>
    <xdr:to>
      <xdr:col>13</xdr:col>
      <xdr:colOff>190500</xdr:colOff>
      <xdr:row>18</xdr:row>
      <xdr:rowOff>190500</xdr:rowOff>
    </xdr:to>
    <xdr:sp macro="" textlink="">
      <xdr:nvSpPr>
        <xdr:cNvPr id="1129" name="Oval 105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2676525" y="407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18</xdr:row>
      <xdr:rowOff>28575</xdr:rowOff>
    </xdr:from>
    <xdr:to>
      <xdr:col>17</xdr:col>
      <xdr:colOff>190500</xdr:colOff>
      <xdr:row>18</xdr:row>
      <xdr:rowOff>190500</xdr:rowOff>
    </xdr:to>
    <xdr:sp macro="" textlink="">
      <xdr:nvSpPr>
        <xdr:cNvPr id="1130" name="Oval 10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3476625" y="407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18</xdr:row>
      <xdr:rowOff>28575</xdr:rowOff>
    </xdr:from>
    <xdr:to>
      <xdr:col>20</xdr:col>
      <xdr:colOff>190500</xdr:colOff>
      <xdr:row>18</xdr:row>
      <xdr:rowOff>190500</xdr:rowOff>
    </xdr:to>
    <xdr:sp macro="" textlink="">
      <xdr:nvSpPr>
        <xdr:cNvPr id="1131" name="Oval 107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4086225" y="407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18</xdr:row>
      <xdr:rowOff>28575</xdr:rowOff>
    </xdr:from>
    <xdr:to>
      <xdr:col>23</xdr:col>
      <xdr:colOff>190500</xdr:colOff>
      <xdr:row>18</xdr:row>
      <xdr:rowOff>190500</xdr:rowOff>
    </xdr:to>
    <xdr:sp macro="" textlink="">
      <xdr:nvSpPr>
        <xdr:cNvPr id="1132" name="Oval 108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4705350" y="407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19</xdr:row>
      <xdr:rowOff>28575</xdr:rowOff>
    </xdr:from>
    <xdr:to>
      <xdr:col>10</xdr:col>
      <xdr:colOff>190500</xdr:colOff>
      <xdr:row>19</xdr:row>
      <xdr:rowOff>190500</xdr:rowOff>
    </xdr:to>
    <xdr:sp macro="" textlink="">
      <xdr:nvSpPr>
        <xdr:cNvPr id="1133" name="Oval 109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076450" y="430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19</xdr:row>
      <xdr:rowOff>28575</xdr:rowOff>
    </xdr:from>
    <xdr:to>
      <xdr:col>13</xdr:col>
      <xdr:colOff>190500</xdr:colOff>
      <xdr:row>19</xdr:row>
      <xdr:rowOff>190500</xdr:rowOff>
    </xdr:to>
    <xdr:sp macro="" textlink="">
      <xdr:nvSpPr>
        <xdr:cNvPr id="1134" name="Oval 110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2676525" y="430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19</xdr:row>
      <xdr:rowOff>28575</xdr:rowOff>
    </xdr:from>
    <xdr:to>
      <xdr:col>17</xdr:col>
      <xdr:colOff>190500</xdr:colOff>
      <xdr:row>19</xdr:row>
      <xdr:rowOff>190500</xdr:rowOff>
    </xdr:to>
    <xdr:sp macro="" textlink="">
      <xdr:nvSpPr>
        <xdr:cNvPr id="1135" name="Oval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3476625" y="430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19</xdr:row>
      <xdr:rowOff>28575</xdr:rowOff>
    </xdr:from>
    <xdr:to>
      <xdr:col>20</xdr:col>
      <xdr:colOff>190500</xdr:colOff>
      <xdr:row>19</xdr:row>
      <xdr:rowOff>190500</xdr:rowOff>
    </xdr:to>
    <xdr:sp macro="" textlink="">
      <xdr:nvSpPr>
        <xdr:cNvPr id="1136" name="Oval 11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4086225" y="430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19</xdr:row>
      <xdr:rowOff>28575</xdr:rowOff>
    </xdr:from>
    <xdr:to>
      <xdr:col>23</xdr:col>
      <xdr:colOff>190500</xdr:colOff>
      <xdr:row>19</xdr:row>
      <xdr:rowOff>190500</xdr:rowOff>
    </xdr:to>
    <xdr:sp macro="" textlink="">
      <xdr:nvSpPr>
        <xdr:cNvPr id="1137" name="Oval 11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4705350" y="430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33</xdr:row>
      <xdr:rowOff>9525</xdr:rowOff>
    </xdr:from>
    <xdr:to>
      <xdr:col>1</xdr:col>
      <xdr:colOff>190500</xdr:colOff>
      <xdr:row>33</xdr:row>
      <xdr:rowOff>171450</xdr:rowOff>
    </xdr:to>
    <xdr:sp macro="" textlink="">
      <xdr:nvSpPr>
        <xdr:cNvPr id="1138" name="Oval 11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219075" y="73818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34</xdr:row>
      <xdr:rowOff>9525</xdr:rowOff>
    </xdr:from>
    <xdr:to>
      <xdr:col>1</xdr:col>
      <xdr:colOff>190500</xdr:colOff>
      <xdr:row>34</xdr:row>
      <xdr:rowOff>171450</xdr:rowOff>
    </xdr:to>
    <xdr:sp macro="" textlink="">
      <xdr:nvSpPr>
        <xdr:cNvPr id="1139" name="Oval 115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219075" y="75723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33</xdr:row>
      <xdr:rowOff>9525</xdr:rowOff>
    </xdr:from>
    <xdr:to>
      <xdr:col>10</xdr:col>
      <xdr:colOff>190500</xdr:colOff>
      <xdr:row>33</xdr:row>
      <xdr:rowOff>171450</xdr:rowOff>
    </xdr:to>
    <xdr:sp macro="" textlink="">
      <xdr:nvSpPr>
        <xdr:cNvPr id="1140" name="Oval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2076450" y="73818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18</xdr:col>
      <xdr:colOff>28575</xdr:colOff>
      <xdr:row>33</xdr:row>
      <xdr:rowOff>19050</xdr:rowOff>
    </xdr:from>
    <xdr:to>
      <xdr:col>18</xdr:col>
      <xdr:colOff>200025</xdr:colOff>
      <xdr:row>33</xdr:row>
      <xdr:rowOff>180975</xdr:rowOff>
    </xdr:to>
    <xdr:sp macro="" textlink="">
      <xdr:nvSpPr>
        <xdr:cNvPr id="1142" name="Oval 118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3686175" y="73914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9525</xdr:colOff>
      <xdr:row>33</xdr:row>
      <xdr:rowOff>9525</xdr:rowOff>
    </xdr:from>
    <xdr:to>
      <xdr:col>26</xdr:col>
      <xdr:colOff>19050</xdr:colOff>
      <xdr:row>33</xdr:row>
      <xdr:rowOff>171450</xdr:rowOff>
    </xdr:to>
    <xdr:sp macro="" textlink="">
      <xdr:nvSpPr>
        <xdr:cNvPr id="1144" name="Oval 120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5114925" y="73818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19050</xdr:rowOff>
    </xdr:from>
    <xdr:to>
      <xdr:col>6</xdr:col>
      <xdr:colOff>180975</xdr:colOff>
      <xdr:row>41</xdr:row>
      <xdr:rowOff>180975</xdr:rowOff>
    </xdr:to>
    <xdr:sp macro="" textlink="">
      <xdr:nvSpPr>
        <xdr:cNvPr id="1146" name="Oval 12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1285875" y="882015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41</xdr:row>
      <xdr:rowOff>19050</xdr:rowOff>
    </xdr:from>
    <xdr:to>
      <xdr:col>10</xdr:col>
      <xdr:colOff>180975</xdr:colOff>
      <xdr:row>41</xdr:row>
      <xdr:rowOff>180975</xdr:rowOff>
    </xdr:to>
    <xdr:sp macro="" textlink="">
      <xdr:nvSpPr>
        <xdr:cNvPr id="1147" name="Oval 12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2066925" y="882015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19050</xdr:rowOff>
    </xdr:from>
    <xdr:to>
      <xdr:col>14</xdr:col>
      <xdr:colOff>180975</xdr:colOff>
      <xdr:row>41</xdr:row>
      <xdr:rowOff>180975</xdr:rowOff>
    </xdr:to>
    <xdr:sp macro="" textlink="">
      <xdr:nvSpPr>
        <xdr:cNvPr id="1148" name="Oval 12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2867025" y="882015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38</xdr:row>
          <xdr:rowOff>137160</xdr:rowOff>
        </xdr:from>
        <xdr:to>
          <xdr:col>6</xdr:col>
          <xdr:colOff>99060</xdr:colOff>
          <xdr:row>40</xdr:row>
          <xdr:rowOff>7620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43</xdr:row>
          <xdr:rowOff>0</xdr:rowOff>
        </xdr:from>
        <xdr:to>
          <xdr:col>7</xdr:col>
          <xdr:colOff>99060</xdr:colOff>
          <xdr:row>44</xdr:row>
          <xdr:rowOff>22860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9525</xdr:colOff>
      <xdr:row>43</xdr:row>
      <xdr:rowOff>19050</xdr:rowOff>
    </xdr:from>
    <xdr:to>
      <xdr:col>6</xdr:col>
      <xdr:colOff>180975</xdr:colOff>
      <xdr:row>43</xdr:row>
      <xdr:rowOff>180975</xdr:rowOff>
    </xdr:to>
    <xdr:sp macro="" textlink="">
      <xdr:nvSpPr>
        <xdr:cNvPr id="1152" name="Oval 128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1285875" y="920115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11</xdr:col>
          <xdr:colOff>99060</xdr:colOff>
          <xdr:row>44</xdr:row>
          <xdr:rowOff>22860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9525</xdr:colOff>
      <xdr:row>43</xdr:row>
      <xdr:rowOff>19050</xdr:rowOff>
    </xdr:from>
    <xdr:to>
      <xdr:col>10</xdr:col>
      <xdr:colOff>180975</xdr:colOff>
      <xdr:row>43</xdr:row>
      <xdr:rowOff>180975</xdr:rowOff>
    </xdr:to>
    <xdr:sp macro="" textlink="">
      <xdr:nvSpPr>
        <xdr:cNvPr id="1154" name="Oval 130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2066925" y="920115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22860</xdr:rowOff>
        </xdr:from>
        <xdr:to>
          <xdr:col>10</xdr:col>
          <xdr:colOff>190500</xdr:colOff>
          <xdr:row>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1</xdr:row>
          <xdr:rowOff>22860</xdr:rowOff>
        </xdr:from>
        <xdr:to>
          <xdr:col>10</xdr:col>
          <xdr:colOff>190500</xdr:colOff>
          <xdr:row>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2</xdr:row>
          <xdr:rowOff>7620</xdr:rowOff>
        </xdr:from>
        <xdr:to>
          <xdr:col>10</xdr:col>
          <xdr:colOff>190500</xdr:colOff>
          <xdr:row>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3</xdr:row>
          <xdr:rowOff>7620</xdr:rowOff>
        </xdr:from>
        <xdr:to>
          <xdr:col>10</xdr:col>
          <xdr:colOff>190500</xdr:colOff>
          <xdr:row>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4</xdr:row>
          <xdr:rowOff>7620</xdr:rowOff>
        </xdr:from>
        <xdr:to>
          <xdr:col>10</xdr:col>
          <xdr:colOff>190500</xdr:colOff>
          <xdr:row>5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0</xdr:row>
          <xdr:rowOff>22860</xdr:rowOff>
        </xdr:from>
        <xdr:to>
          <xdr:col>13</xdr:col>
          <xdr:colOff>190500</xdr:colOff>
          <xdr:row>1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</xdr:row>
          <xdr:rowOff>7620</xdr:rowOff>
        </xdr:from>
        <xdr:to>
          <xdr:col>13</xdr:col>
          <xdr:colOff>190500</xdr:colOff>
          <xdr:row>1</xdr:row>
          <xdr:rowOff>220980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2</xdr:row>
          <xdr:rowOff>7620</xdr:rowOff>
        </xdr:from>
        <xdr:to>
          <xdr:col>13</xdr:col>
          <xdr:colOff>190500</xdr:colOff>
          <xdr:row>3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3</xdr:row>
          <xdr:rowOff>7620</xdr:rowOff>
        </xdr:from>
        <xdr:to>
          <xdr:col>13</xdr:col>
          <xdr:colOff>190500</xdr:colOff>
          <xdr:row>4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4</xdr:row>
          <xdr:rowOff>7620</xdr:rowOff>
        </xdr:from>
        <xdr:to>
          <xdr:col>13</xdr:col>
          <xdr:colOff>190500</xdr:colOff>
          <xdr:row>5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0</xdr:row>
          <xdr:rowOff>22860</xdr:rowOff>
        </xdr:from>
        <xdr:to>
          <xdr:col>17</xdr:col>
          <xdr:colOff>190500</xdr:colOff>
          <xdr:row>1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1</xdr:row>
          <xdr:rowOff>7620</xdr:rowOff>
        </xdr:from>
        <xdr:to>
          <xdr:col>17</xdr:col>
          <xdr:colOff>190500</xdr:colOff>
          <xdr:row>1</xdr:row>
          <xdr:rowOff>220980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2</xdr:row>
          <xdr:rowOff>7620</xdr:rowOff>
        </xdr:from>
        <xdr:to>
          <xdr:col>17</xdr:col>
          <xdr:colOff>190500</xdr:colOff>
          <xdr:row>3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3</xdr:row>
          <xdr:rowOff>7620</xdr:rowOff>
        </xdr:from>
        <xdr:to>
          <xdr:col>17</xdr:col>
          <xdr:colOff>190500</xdr:colOff>
          <xdr:row>4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4</xdr:row>
          <xdr:rowOff>7620</xdr:rowOff>
        </xdr:from>
        <xdr:to>
          <xdr:col>17</xdr:col>
          <xdr:colOff>190500</xdr:colOff>
          <xdr:row>5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0</xdr:row>
          <xdr:rowOff>22860</xdr:rowOff>
        </xdr:from>
        <xdr:to>
          <xdr:col>20</xdr:col>
          <xdr:colOff>198120</xdr:colOff>
          <xdr:row>1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1</xdr:row>
          <xdr:rowOff>7620</xdr:rowOff>
        </xdr:from>
        <xdr:to>
          <xdr:col>20</xdr:col>
          <xdr:colOff>198120</xdr:colOff>
          <xdr:row>1</xdr:row>
          <xdr:rowOff>220980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2</xdr:row>
          <xdr:rowOff>7620</xdr:rowOff>
        </xdr:from>
        <xdr:to>
          <xdr:col>20</xdr:col>
          <xdr:colOff>198120</xdr:colOff>
          <xdr:row>3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3</xdr:row>
          <xdr:rowOff>7620</xdr:rowOff>
        </xdr:from>
        <xdr:to>
          <xdr:col>20</xdr:col>
          <xdr:colOff>198120</xdr:colOff>
          <xdr:row>4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4</xdr:row>
          <xdr:rowOff>7620</xdr:rowOff>
        </xdr:from>
        <xdr:to>
          <xdr:col>20</xdr:col>
          <xdr:colOff>198120</xdr:colOff>
          <xdr:row>5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0</xdr:row>
          <xdr:rowOff>7620</xdr:rowOff>
        </xdr:from>
        <xdr:to>
          <xdr:col>23</xdr:col>
          <xdr:colOff>198120</xdr:colOff>
          <xdr:row>1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1</xdr:row>
          <xdr:rowOff>7620</xdr:rowOff>
        </xdr:from>
        <xdr:to>
          <xdr:col>23</xdr:col>
          <xdr:colOff>198120</xdr:colOff>
          <xdr:row>1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2</xdr:row>
          <xdr:rowOff>7620</xdr:rowOff>
        </xdr:from>
        <xdr:to>
          <xdr:col>23</xdr:col>
          <xdr:colOff>198120</xdr:colOff>
          <xdr:row>2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3</xdr:row>
          <xdr:rowOff>7620</xdr:rowOff>
        </xdr:from>
        <xdr:to>
          <xdr:col>23</xdr:col>
          <xdr:colOff>198120</xdr:colOff>
          <xdr:row>3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4</xdr:row>
          <xdr:rowOff>7620</xdr:rowOff>
        </xdr:from>
        <xdr:to>
          <xdr:col>23</xdr:col>
          <xdr:colOff>198120</xdr:colOff>
          <xdr:row>4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5</xdr:row>
          <xdr:rowOff>7620</xdr:rowOff>
        </xdr:from>
        <xdr:to>
          <xdr:col>10</xdr:col>
          <xdr:colOff>190500</xdr:colOff>
          <xdr:row>5</xdr:row>
          <xdr:rowOff>220980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6</xdr:row>
          <xdr:rowOff>7620</xdr:rowOff>
        </xdr:from>
        <xdr:to>
          <xdr:col>10</xdr:col>
          <xdr:colOff>190500</xdr:colOff>
          <xdr:row>6</xdr:row>
          <xdr:rowOff>220980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7</xdr:row>
          <xdr:rowOff>7620</xdr:rowOff>
        </xdr:from>
        <xdr:to>
          <xdr:col>10</xdr:col>
          <xdr:colOff>190500</xdr:colOff>
          <xdr:row>8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8</xdr:row>
          <xdr:rowOff>7620</xdr:rowOff>
        </xdr:from>
        <xdr:to>
          <xdr:col>10</xdr:col>
          <xdr:colOff>190500</xdr:colOff>
          <xdr:row>9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9</xdr:row>
          <xdr:rowOff>7620</xdr:rowOff>
        </xdr:from>
        <xdr:to>
          <xdr:col>10</xdr:col>
          <xdr:colOff>190500</xdr:colOff>
          <xdr:row>10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5</xdr:row>
          <xdr:rowOff>7620</xdr:rowOff>
        </xdr:from>
        <xdr:to>
          <xdr:col>13</xdr:col>
          <xdr:colOff>190500</xdr:colOff>
          <xdr:row>5</xdr:row>
          <xdr:rowOff>220980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6</xdr:row>
          <xdr:rowOff>7620</xdr:rowOff>
        </xdr:from>
        <xdr:to>
          <xdr:col>13</xdr:col>
          <xdr:colOff>190500</xdr:colOff>
          <xdr:row>6</xdr:row>
          <xdr:rowOff>220980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7620</xdr:rowOff>
        </xdr:from>
        <xdr:to>
          <xdr:col>13</xdr:col>
          <xdr:colOff>190500</xdr:colOff>
          <xdr:row>8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8</xdr:row>
          <xdr:rowOff>7620</xdr:rowOff>
        </xdr:from>
        <xdr:to>
          <xdr:col>13</xdr:col>
          <xdr:colOff>190500</xdr:colOff>
          <xdr:row>9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9</xdr:row>
          <xdr:rowOff>7620</xdr:rowOff>
        </xdr:from>
        <xdr:to>
          <xdr:col>13</xdr:col>
          <xdr:colOff>190500</xdr:colOff>
          <xdr:row>10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5</xdr:row>
          <xdr:rowOff>7620</xdr:rowOff>
        </xdr:from>
        <xdr:to>
          <xdr:col>17</xdr:col>
          <xdr:colOff>190500</xdr:colOff>
          <xdr:row>5</xdr:row>
          <xdr:rowOff>220980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6</xdr:row>
          <xdr:rowOff>7620</xdr:rowOff>
        </xdr:from>
        <xdr:to>
          <xdr:col>17</xdr:col>
          <xdr:colOff>190500</xdr:colOff>
          <xdr:row>6</xdr:row>
          <xdr:rowOff>220980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7</xdr:row>
          <xdr:rowOff>7620</xdr:rowOff>
        </xdr:from>
        <xdr:to>
          <xdr:col>17</xdr:col>
          <xdr:colOff>190500</xdr:colOff>
          <xdr:row>8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8</xdr:row>
          <xdr:rowOff>7620</xdr:rowOff>
        </xdr:from>
        <xdr:to>
          <xdr:col>17</xdr:col>
          <xdr:colOff>190500</xdr:colOff>
          <xdr:row>9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0</xdr:colOff>
          <xdr:row>9</xdr:row>
          <xdr:rowOff>7620</xdr:rowOff>
        </xdr:from>
        <xdr:to>
          <xdr:col>17</xdr:col>
          <xdr:colOff>190500</xdr:colOff>
          <xdr:row>10</xdr:row>
          <xdr:rowOff>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5</xdr:row>
          <xdr:rowOff>7620</xdr:rowOff>
        </xdr:from>
        <xdr:to>
          <xdr:col>20</xdr:col>
          <xdr:colOff>198120</xdr:colOff>
          <xdr:row>5</xdr:row>
          <xdr:rowOff>220980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6</xdr:row>
          <xdr:rowOff>7620</xdr:rowOff>
        </xdr:from>
        <xdr:to>
          <xdr:col>20</xdr:col>
          <xdr:colOff>198120</xdr:colOff>
          <xdr:row>6</xdr:row>
          <xdr:rowOff>220980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7</xdr:row>
          <xdr:rowOff>7620</xdr:rowOff>
        </xdr:from>
        <xdr:to>
          <xdr:col>20</xdr:col>
          <xdr:colOff>198120</xdr:colOff>
          <xdr:row>8</xdr:row>
          <xdr:rowOff>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8</xdr:row>
          <xdr:rowOff>7620</xdr:rowOff>
        </xdr:from>
        <xdr:to>
          <xdr:col>20</xdr:col>
          <xdr:colOff>198120</xdr:colOff>
          <xdr:row>9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0</xdr:colOff>
          <xdr:row>9</xdr:row>
          <xdr:rowOff>7620</xdr:rowOff>
        </xdr:from>
        <xdr:to>
          <xdr:col>20</xdr:col>
          <xdr:colOff>198120</xdr:colOff>
          <xdr:row>10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5</xdr:row>
          <xdr:rowOff>7620</xdr:rowOff>
        </xdr:from>
        <xdr:to>
          <xdr:col>23</xdr:col>
          <xdr:colOff>198120</xdr:colOff>
          <xdr:row>6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6</xdr:row>
          <xdr:rowOff>7620</xdr:rowOff>
        </xdr:from>
        <xdr:to>
          <xdr:col>23</xdr:col>
          <xdr:colOff>198120</xdr:colOff>
          <xdr:row>6</xdr:row>
          <xdr:rowOff>228600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7620</xdr:rowOff>
        </xdr:from>
        <xdr:to>
          <xdr:col>23</xdr:col>
          <xdr:colOff>198120</xdr:colOff>
          <xdr:row>7</xdr:row>
          <xdr:rowOff>228600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8</xdr:row>
          <xdr:rowOff>7620</xdr:rowOff>
        </xdr:from>
        <xdr:to>
          <xdr:col>23</xdr:col>
          <xdr:colOff>198120</xdr:colOff>
          <xdr:row>8</xdr:row>
          <xdr:rowOff>228600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9</xdr:row>
          <xdr:rowOff>7620</xdr:rowOff>
        </xdr:from>
        <xdr:to>
          <xdr:col>23</xdr:col>
          <xdr:colOff>198120</xdr:colOff>
          <xdr:row>10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19050</xdr:colOff>
      <xdr:row>0</xdr:row>
      <xdr:rowOff>38100</xdr:rowOff>
    </xdr:from>
    <xdr:to>
      <xdr:col>10</xdr:col>
      <xdr:colOff>190500</xdr:colOff>
      <xdr:row>0</xdr:row>
      <xdr:rowOff>200025</xdr:rowOff>
    </xdr:to>
    <xdr:sp macro="" textlink="">
      <xdr:nvSpPr>
        <xdr:cNvPr id="2100" name="Oval 52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/>
        </xdr:cNvSpPr>
      </xdr:nvSpPr>
      <xdr:spPr bwMode="auto">
        <a:xfrm>
          <a:off x="2114550" y="3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0</xdr:row>
      <xdr:rowOff>38100</xdr:rowOff>
    </xdr:from>
    <xdr:to>
      <xdr:col>13</xdr:col>
      <xdr:colOff>190500</xdr:colOff>
      <xdr:row>0</xdr:row>
      <xdr:rowOff>200025</xdr:rowOff>
    </xdr:to>
    <xdr:sp macro="" textlink="">
      <xdr:nvSpPr>
        <xdr:cNvPr id="2101" name="Oval 53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/>
        </xdr:cNvSpPr>
      </xdr:nvSpPr>
      <xdr:spPr bwMode="auto">
        <a:xfrm>
          <a:off x="2743200" y="3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0</xdr:row>
      <xdr:rowOff>38100</xdr:rowOff>
    </xdr:from>
    <xdr:to>
      <xdr:col>17</xdr:col>
      <xdr:colOff>190500</xdr:colOff>
      <xdr:row>0</xdr:row>
      <xdr:rowOff>200025</xdr:rowOff>
    </xdr:to>
    <xdr:sp macro="" textlink="">
      <xdr:nvSpPr>
        <xdr:cNvPr id="2102" name="Oval 54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/>
        </xdr:cNvSpPr>
      </xdr:nvSpPr>
      <xdr:spPr bwMode="auto">
        <a:xfrm>
          <a:off x="3581400" y="3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0</xdr:row>
      <xdr:rowOff>38100</xdr:rowOff>
    </xdr:from>
    <xdr:to>
      <xdr:col>20</xdr:col>
      <xdr:colOff>190500</xdr:colOff>
      <xdr:row>0</xdr:row>
      <xdr:rowOff>200025</xdr:rowOff>
    </xdr:to>
    <xdr:sp macro="" textlink="">
      <xdr:nvSpPr>
        <xdr:cNvPr id="2103" name="Oval 55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/>
        </xdr:cNvSpPr>
      </xdr:nvSpPr>
      <xdr:spPr bwMode="auto">
        <a:xfrm>
          <a:off x="4210050" y="3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0</xdr:row>
      <xdr:rowOff>38100</xdr:rowOff>
    </xdr:from>
    <xdr:to>
      <xdr:col>23</xdr:col>
      <xdr:colOff>190500</xdr:colOff>
      <xdr:row>0</xdr:row>
      <xdr:rowOff>200025</xdr:rowOff>
    </xdr:to>
    <xdr:sp macro="" textlink="">
      <xdr:nvSpPr>
        <xdr:cNvPr id="2104" name="Oval 56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/>
        </xdr:cNvSpPr>
      </xdr:nvSpPr>
      <xdr:spPr bwMode="auto">
        <a:xfrm>
          <a:off x="4838700" y="38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1</xdr:row>
      <xdr:rowOff>38100</xdr:rowOff>
    </xdr:from>
    <xdr:to>
      <xdr:col>10</xdr:col>
      <xdr:colOff>190500</xdr:colOff>
      <xdr:row>1</xdr:row>
      <xdr:rowOff>200025</xdr:rowOff>
    </xdr:to>
    <xdr:sp macro="" textlink="">
      <xdr:nvSpPr>
        <xdr:cNvPr id="2105" name="Oval 57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/>
        </xdr:cNvSpPr>
      </xdr:nvSpPr>
      <xdr:spPr bwMode="auto">
        <a:xfrm>
          <a:off x="2114550" y="26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1</xdr:row>
      <xdr:rowOff>28575</xdr:rowOff>
    </xdr:from>
    <xdr:to>
      <xdr:col>13</xdr:col>
      <xdr:colOff>190500</xdr:colOff>
      <xdr:row>1</xdr:row>
      <xdr:rowOff>190500</xdr:rowOff>
    </xdr:to>
    <xdr:sp macro="" textlink="">
      <xdr:nvSpPr>
        <xdr:cNvPr id="2106" name="Oval 58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/>
        </xdr:cNvSpPr>
      </xdr:nvSpPr>
      <xdr:spPr bwMode="auto">
        <a:xfrm>
          <a:off x="2743200" y="257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1</xdr:row>
      <xdr:rowOff>28575</xdr:rowOff>
    </xdr:from>
    <xdr:to>
      <xdr:col>17</xdr:col>
      <xdr:colOff>190500</xdr:colOff>
      <xdr:row>1</xdr:row>
      <xdr:rowOff>190500</xdr:rowOff>
    </xdr:to>
    <xdr:sp macro="" textlink="">
      <xdr:nvSpPr>
        <xdr:cNvPr id="2107" name="Oval 59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/>
        </xdr:cNvSpPr>
      </xdr:nvSpPr>
      <xdr:spPr bwMode="auto">
        <a:xfrm>
          <a:off x="3581400" y="257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1</xdr:row>
      <xdr:rowOff>28575</xdr:rowOff>
    </xdr:from>
    <xdr:to>
      <xdr:col>20</xdr:col>
      <xdr:colOff>190500</xdr:colOff>
      <xdr:row>1</xdr:row>
      <xdr:rowOff>190500</xdr:rowOff>
    </xdr:to>
    <xdr:sp macro="" textlink="">
      <xdr:nvSpPr>
        <xdr:cNvPr id="2108" name="Oval 60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/>
        </xdr:cNvSpPr>
      </xdr:nvSpPr>
      <xdr:spPr bwMode="auto">
        <a:xfrm>
          <a:off x="4210050" y="257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1</xdr:row>
      <xdr:rowOff>38100</xdr:rowOff>
    </xdr:from>
    <xdr:to>
      <xdr:col>23</xdr:col>
      <xdr:colOff>190500</xdr:colOff>
      <xdr:row>1</xdr:row>
      <xdr:rowOff>200025</xdr:rowOff>
    </xdr:to>
    <xdr:sp macro="" textlink="">
      <xdr:nvSpPr>
        <xdr:cNvPr id="2109" name="Oval 61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/>
        </xdr:cNvSpPr>
      </xdr:nvSpPr>
      <xdr:spPr bwMode="auto">
        <a:xfrm>
          <a:off x="4838700" y="266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2</xdr:row>
      <xdr:rowOff>38100</xdr:rowOff>
    </xdr:from>
    <xdr:to>
      <xdr:col>10</xdr:col>
      <xdr:colOff>190500</xdr:colOff>
      <xdr:row>2</xdr:row>
      <xdr:rowOff>200025</xdr:rowOff>
    </xdr:to>
    <xdr:sp macro="" textlink="">
      <xdr:nvSpPr>
        <xdr:cNvPr id="2110" name="Oval 6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/>
        </xdr:cNvSpPr>
      </xdr:nvSpPr>
      <xdr:spPr bwMode="auto">
        <a:xfrm>
          <a:off x="2114550" y="49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2</xdr:row>
      <xdr:rowOff>38100</xdr:rowOff>
    </xdr:from>
    <xdr:to>
      <xdr:col>13</xdr:col>
      <xdr:colOff>190500</xdr:colOff>
      <xdr:row>2</xdr:row>
      <xdr:rowOff>200025</xdr:rowOff>
    </xdr:to>
    <xdr:sp macro="" textlink="">
      <xdr:nvSpPr>
        <xdr:cNvPr id="2111" name="Oval 6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/>
        </xdr:cNvSpPr>
      </xdr:nvSpPr>
      <xdr:spPr bwMode="auto">
        <a:xfrm>
          <a:off x="2743200" y="49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2</xdr:row>
      <xdr:rowOff>38100</xdr:rowOff>
    </xdr:from>
    <xdr:to>
      <xdr:col>17</xdr:col>
      <xdr:colOff>190500</xdr:colOff>
      <xdr:row>2</xdr:row>
      <xdr:rowOff>200025</xdr:rowOff>
    </xdr:to>
    <xdr:sp macro="" textlink="">
      <xdr:nvSpPr>
        <xdr:cNvPr id="2112" name="Oval 64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/>
        </xdr:cNvSpPr>
      </xdr:nvSpPr>
      <xdr:spPr bwMode="auto">
        <a:xfrm>
          <a:off x="3581400" y="49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2</xdr:row>
      <xdr:rowOff>38100</xdr:rowOff>
    </xdr:from>
    <xdr:to>
      <xdr:col>20</xdr:col>
      <xdr:colOff>190500</xdr:colOff>
      <xdr:row>2</xdr:row>
      <xdr:rowOff>200025</xdr:rowOff>
    </xdr:to>
    <xdr:sp macro="" textlink="">
      <xdr:nvSpPr>
        <xdr:cNvPr id="2113" name="Oval 65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/>
        </xdr:cNvSpPr>
      </xdr:nvSpPr>
      <xdr:spPr bwMode="auto">
        <a:xfrm>
          <a:off x="4210050" y="49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2</xdr:row>
      <xdr:rowOff>38100</xdr:rowOff>
    </xdr:from>
    <xdr:to>
      <xdr:col>23</xdr:col>
      <xdr:colOff>190500</xdr:colOff>
      <xdr:row>2</xdr:row>
      <xdr:rowOff>200025</xdr:rowOff>
    </xdr:to>
    <xdr:sp macro="" textlink="">
      <xdr:nvSpPr>
        <xdr:cNvPr id="2114" name="Oval 66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/>
        </xdr:cNvSpPr>
      </xdr:nvSpPr>
      <xdr:spPr bwMode="auto">
        <a:xfrm>
          <a:off x="4838700" y="495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3</xdr:row>
      <xdr:rowOff>38100</xdr:rowOff>
    </xdr:from>
    <xdr:to>
      <xdr:col>10</xdr:col>
      <xdr:colOff>190500</xdr:colOff>
      <xdr:row>3</xdr:row>
      <xdr:rowOff>200025</xdr:rowOff>
    </xdr:to>
    <xdr:sp macro="" textlink="">
      <xdr:nvSpPr>
        <xdr:cNvPr id="2115" name="Oval 67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/>
        </xdr:cNvSpPr>
      </xdr:nvSpPr>
      <xdr:spPr bwMode="auto">
        <a:xfrm>
          <a:off x="2114550" y="723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3</xdr:row>
      <xdr:rowOff>38100</xdr:rowOff>
    </xdr:from>
    <xdr:to>
      <xdr:col>13</xdr:col>
      <xdr:colOff>190500</xdr:colOff>
      <xdr:row>3</xdr:row>
      <xdr:rowOff>200025</xdr:rowOff>
    </xdr:to>
    <xdr:sp macro="" textlink="">
      <xdr:nvSpPr>
        <xdr:cNvPr id="2116" name="Oval 68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/>
        </xdr:cNvSpPr>
      </xdr:nvSpPr>
      <xdr:spPr bwMode="auto">
        <a:xfrm>
          <a:off x="2743200" y="723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3</xdr:row>
      <xdr:rowOff>38100</xdr:rowOff>
    </xdr:from>
    <xdr:to>
      <xdr:col>17</xdr:col>
      <xdr:colOff>190500</xdr:colOff>
      <xdr:row>3</xdr:row>
      <xdr:rowOff>200025</xdr:rowOff>
    </xdr:to>
    <xdr:sp macro="" textlink="">
      <xdr:nvSpPr>
        <xdr:cNvPr id="2117" name="Oval 69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/>
        </xdr:cNvSpPr>
      </xdr:nvSpPr>
      <xdr:spPr bwMode="auto">
        <a:xfrm>
          <a:off x="3581400" y="723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3</xdr:row>
      <xdr:rowOff>38100</xdr:rowOff>
    </xdr:from>
    <xdr:to>
      <xdr:col>20</xdr:col>
      <xdr:colOff>190500</xdr:colOff>
      <xdr:row>3</xdr:row>
      <xdr:rowOff>200025</xdr:rowOff>
    </xdr:to>
    <xdr:sp macro="" textlink="">
      <xdr:nvSpPr>
        <xdr:cNvPr id="2118" name="Oval 7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/>
        </xdr:cNvSpPr>
      </xdr:nvSpPr>
      <xdr:spPr bwMode="auto">
        <a:xfrm>
          <a:off x="4210050" y="723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3</xdr:row>
      <xdr:rowOff>38100</xdr:rowOff>
    </xdr:from>
    <xdr:to>
      <xdr:col>23</xdr:col>
      <xdr:colOff>190500</xdr:colOff>
      <xdr:row>3</xdr:row>
      <xdr:rowOff>200025</xdr:rowOff>
    </xdr:to>
    <xdr:sp macro="" textlink="">
      <xdr:nvSpPr>
        <xdr:cNvPr id="2119" name="Oval 7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/>
        </xdr:cNvSpPr>
      </xdr:nvSpPr>
      <xdr:spPr bwMode="auto">
        <a:xfrm>
          <a:off x="4838700" y="723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4</xdr:row>
      <xdr:rowOff>38100</xdr:rowOff>
    </xdr:from>
    <xdr:to>
      <xdr:col>10</xdr:col>
      <xdr:colOff>190500</xdr:colOff>
      <xdr:row>4</xdr:row>
      <xdr:rowOff>200025</xdr:rowOff>
    </xdr:to>
    <xdr:sp macro="" textlink="">
      <xdr:nvSpPr>
        <xdr:cNvPr id="2120" name="Oval 7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/>
        </xdr:cNvSpPr>
      </xdr:nvSpPr>
      <xdr:spPr bwMode="auto">
        <a:xfrm>
          <a:off x="2114550" y="952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4</xdr:row>
      <xdr:rowOff>38100</xdr:rowOff>
    </xdr:from>
    <xdr:to>
      <xdr:col>13</xdr:col>
      <xdr:colOff>190500</xdr:colOff>
      <xdr:row>4</xdr:row>
      <xdr:rowOff>200025</xdr:rowOff>
    </xdr:to>
    <xdr:sp macro="" textlink="">
      <xdr:nvSpPr>
        <xdr:cNvPr id="2121" name="Oval 73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/>
        </xdr:cNvSpPr>
      </xdr:nvSpPr>
      <xdr:spPr bwMode="auto">
        <a:xfrm>
          <a:off x="2743200" y="952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4</xdr:row>
      <xdr:rowOff>38100</xdr:rowOff>
    </xdr:from>
    <xdr:to>
      <xdr:col>17</xdr:col>
      <xdr:colOff>190500</xdr:colOff>
      <xdr:row>4</xdr:row>
      <xdr:rowOff>200025</xdr:rowOff>
    </xdr:to>
    <xdr:sp macro="" textlink="">
      <xdr:nvSpPr>
        <xdr:cNvPr id="2122" name="Oval 74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/>
        </xdr:cNvSpPr>
      </xdr:nvSpPr>
      <xdr:spPr bwMode="auto">
        <a:xfrm>
          <a:off x="3581400" y="952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4</xdr:row>
      <xdr:rowOff>38100</xdr:rowOff>
    </xdr:from>
    <xdr:to>
      <xdr:col>20</xdr:col>
      <xdr:colOff>190500</xdr:colOff>
      <xdr:row>4</xdr:row>
      <xdr:rowOff>200025</xdr:rowOff>
    </xdr:to>
    <xdr:sp macro="" textlink="">
      <xdr:nvSpPr>
        <xdr:cNvPr id="2123" name="Oval 7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/>
        </xdr:cNvSpPr>
      </xdr:nvSpPr>
      <xdr:spPr bwMode="auto">
        <a:xfrm>
          <a:off x="4210050" y="952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4</xdr:row>
      <xdr:rowOff>38100</xdr:rowOff>
    </xdr:from>
    <xdr:to>
      <xdr:col>23</xdr:col>
      <xdr:colOff>190500</xdr:colOff>
      <xdr:row>4</xdr:row>
      <xdr:rowOff>200025</xdr:rowOff>
    </xdr:to>
    <xdr:sp macro="" textlink="">
      <xdr:nvSpPr>
        <xdr:cNvPr id="2124" name="Oval 7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/>
        </xdr:cNvSpPr>
      </xdr:nvSpPr>
      <xdr:spPr bwMode="auto">
        <a:xfrm>
          <a:off x="4838700" y="952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5</xdr:row>
      <xdr:rowOff>28575</xdr:rowOff>
    </xdr:from>
    <xdr:to>
      <xdr:col>10</xdr:col>
      <xdr:colOff>190500</xdr:colOff>
      <xdr:row>5</xdr:row>
      <xdr:rowOff>190500</xdr:rowOff>
    </xdr:to>
    <xdr:sp macro="" textlink="">
      <xdr:nvSpPr>
        <xdr:cNvPr id="2125" name="Oval 7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/>
        </xdr:cNvSpPr>
      </xdr:nvSpPr>
      <xdr:spPr bwMode="auto">
        <a:xfrm>
          <a:off x="2114550" y="11715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5</xdr:row>
      <xdr:rowOff>28575</xdr:rowOff>
    </xdr:from>
    <xdr:to>
      <xdr:col>13</xdr:col>
      <xdr:colOff>190500</xdr:colOff>
      <xdr:row>5</xdr:row>
      <xdr:rowOff>190500</xdr:rowOff>
    </xdr:to>
    <xdr:sp macro="" textlink="">
      <xdr:nvSpPr>
        <xdr:cNvPr id="2126" name="Oval 78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/>
        </xdr:cNvSpPr>
      </xdr:nvSpPr>
      <xdr:spPr bwMode="auto">
        <a:xfrm>
          <a:off x="2743200" y="11715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5</xdr:row>
      <xdr:rowOff>28575</xdr:rowOff>
    </xdr:from>
    <xdr:to>
      <xdr:col>17</xdr:col>
      <xdr:colOff>190500</xdr:colOff>
      <xdr:row>5</xdr:row>
      <xdr:rowOff>190500</xdr:rowOff>
    </xdr:to>
    <xdr:sp macro="" textlink="">
      <xdr:nvSpPr>
        <xdr:cNvPr id="2127" name="Oval 79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/>
        </xdr:cNvSpPr>
      </xdr:nvSpPr>
      <xdr:spPr bwMode="auto">
        <a:xfrm>
          <a:off x="3581400" y="11715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5</xdr:row>
      <xdr:rowOff>28575</xdr:rowOff>
    </xdr:from>
    <xdr:to>
      <xdr:col>20</xdr:col>
      <xdr:colOff>190500</xdr:colOff>
      <xdr:row>5</xdr:row>
      <xdr:rowOff>190500</xdr:rowOff>
    </xdr:to>
    <xdr:sp macro="" textlink="">
      <xdr:nvSpPr>
        <xdr:cNvPr id="2128" name="Oval 80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/>
        </xdr:cNvSpPr>
      </xdr:nvSpPr>
      <xdr:spPr bwMode="auto">
        <a:xfrm>
          <a:off x="4210050" y="11715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5</xdr:row>
      <xdr:rowOff>38100</xdr:rowOff>
    </xdr:from>
    <xdr:to>
      <xdr:col>23</xdr:col>
      <xdr:colOff>190500</xdr:colOff>
      <xdr:row>5</xdr:row>
      <xdr:rowOff>200025</xdr:rowOff>
    </xdr:to>
    <xdr:sp macro="" textlink="">
      <xdr:nvSpPr>
        <xdr:cNvPr id="2129" name="Oval 81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/>
        </xdr:cNvSpPr>
      </xdr:nvSpPr>
      <xdr:spPr bwMode="auto">
        <a:xfrm>
          <a:off x="4838700" y="11811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6</xdr:row>
      <xdr:rowOff>28575</xdr:rowOff>
    </xdr:from>
    <xdr:to>
      <xdr:col>10</xdr:col>
      <xdr:colOff>190500</xdr:colOff>
      <xdr:row>6</xdr:row>
      <xdr:rowOff>190500</xdr:rowOff>
    </xdr:to>
    <xdr:sp macro="" textlink="">
      <xdr:nvSpPr>
        <xdr:cNvPr id="2130" name="Oval 82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/>
        </xdr:cNvSpPr>
      </xdr:nvSpPr>
      <xdr:spPr bwMode="auto">
        <a:xfrm>
          <a:off x="2114550" y="1400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6</xdr:row>
      <xdr:rowOff>28575</xdr:rowOff>
    </xdr:from>
    <xdr:to>
      <xdr:col>13</xdr:col>
      <xdr:colOff>190500</xdr:colOff>
      <xdr:row>6</xdr:row>
      <xdr:rowOff>190500</xdr:rowOff>
    </xdr:to>
    <xdr:sp macro="" textlink="">
      <xdr:nvSpPr>
        <xdr:cNvPr id="2131" name="Oval 83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/>
        </xdr:cNvSpPr>
      </xdr:nvSpPr>
      <xdr:spPr bwMode="auto">
        <a:xfrm>
          <a:off x="2743200" y="1400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6</xdr:row>
      <xdr:rowOff>28575</xdr:rowOff>
    </xdr:from>
    <xdr:to>
      <xdr:col>17</xdr:col>
      <xdr:colOff>190500</xdr:colOff>
      <xdr:row>6</xdr:row>
      <xdr:rowOff>190500</xdr:rowOff>
    </xdr:to>
    <xdr:sp macro="" textlink="">
      <xdr:nvSpPr>
        <xdr:cNvPr id="2132" name="Oval 84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/>
        </xdr:cNvSpPr>
      </xdr:nvSpPr>
      <xdr:spPr bwMode="auto">
        <a:xfrm>
          <a:off x="3581400" y="1400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6</xdr:row>
      <xdr:rowOff>28575</xdr:rowOff>
    </xdr:from>
    <xdr:to>
      <xdr:col>20</xdr:col>
      <xdr:colOff>190500</xdr:colOff>
      <xdr:row>6</xdr:row>
      <xdr:rowOff>190500</xdr:rowOff>
    </xdr:to>
    <xdr:sp macro="" textlink="">
      <xdr:nvSpPr>
        <xdr:cNvPr id="2133" name="Oval 85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/>
        </xdr:cNvSpPr>
      </xdr:nvSpPr>
      <xdr:spPr bwMode="auto">
        <a:xfrm>
          <a:off x="4210050" y="1400175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6</xdr:row>
      <xdr:rowOff>38100</xdr:rowOff>
    </xdr:from>
    <xdr:to>
      <xdr:col>23</xdr:col>
      <xdr:colOff>190500</xdr:colOff>
      <xdr:row>6</xdr:row>
      <xdr:rowOff>200025</xdr:rowOff>
    </xdr:to>
    <xdr:sp macro="" textlink="">
      <xdr:nvSpPr>
        <xdr:cNvPr id="2134" name="Oval 86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/>
        </xdr:cNvSpPr>
      </xdr:nvSpPr>
      <xdr:spPr bwMode="auto">
        <a:xfrm>
          <a:off x="4838700" y="14097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7</xdr:row>
      <xdr:rowOff>38100</xdr:rowOff>
    </xdr:from>
    <xdr:to>
      <xdr:col>10</xdr:col>
      <xdr:colOff>190500</xdr:colOff>
      <xdr:row>7</xdr:row>
      <xdr:rowOff>200025</xdr:rowOff>
    </xdr:to>
    <xdr:sp macro="" textlink="">
      <xdr:nvSpPr>
        <xdr:cNvPr id="2135" name="Oval 87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/>
        </xdr:cNvSpPr>
      </xdr:nvSpPr>
      <xdr:spPr bwMode="auto">
        <a:xfrm>
          <a:off x="2114550" y="1638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7</xdr:row>
      <xdr:rowOff>38100</xdr:rowOff>
    </xdr:from>
    <xdr:to>
      <xdr:col>13</xdr:col>
      <xdr:colOff>190500</xdr:colOff>
      <xdr:row>7</xdr:row>
      <xdr:rowOff>200025</xdr:rowOff>
    </xdr:to>
    <xdr:sp macro="" textlink="">
      <xdr:nvSpPr>
        <xdr:cNvPr id="2136" name="Oval 88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/>
        </xdr:cNvSpPr>
      </xdr:nvSpPr>
      <xdr:spPr bwMode="auto">
        <a:xfrm>
          <a:off x="2743200" y="1638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7</xdr:row>
      <xdr:rowOff>38100</xdr:rowOff>
    </xdr:from>
    <xdr:to>
      <xdr:col>17</xdr:col>
      <xdr:colOff>190500</xdr:colOff>
      <xdr:row>7</xdr:row>
      <xdr:rowOff>200025</xdr:rowOff>
    </xdr:to>
    <xdr:sp macro="" textlink="">
      <xdr:nvSpPr>
        <xdr:cNvPr id="2137" name="Oval 89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/>
        </xdr:cNvSpPr>
      </xdr:nvSpPr>
      <xdr:spPr bwMode="auto">
        <a:xfrm>
          <a:off x="3581400" y="1638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7</xdr:row>
      <xdr:rowOff>38100</xdr:rowOff>
    </xdr:from>
    <xdr:to>
      <xdr:col>20</xdr:col>
      <xdr:colOff>190500</xdr:colOff>
      <xdr:row>7</xdr:row>
      <xdr:rowOff>200025</xdr:rowOff>
    </xdr:to>
    <xdr:sp macro="" textlink="">
      <xdr:nvSpPr>
        <xdr:cNvPr id="2138" name="Oval 9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rrowheads="1"/>
        </xdr:cNvSpPr>
      </xdr:nvSpPr>
      <xdr:spPr bwMode="auto">
        <a:xfrm>
          <a:off x="4210050" y="1638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7</xdr:row>
      <xdr:rowOff>38100</xdr:rowOff>
    </xdr:from>
    <xdr:to>
      <xdr:col>23</xdr:col>
      <xdr:colOff>190500</xdr:colOff>
      <xdr:row>7</xdr:row>
      <xdr:rowOff>200025</xdr:rowOff>
    </xdr:to>
    <xdr:sp macro="" textlink="">
      <xdr:nvSpPr>
        <xdr:cNvPr id="2139" name="Oval 9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rrowheads="1"/>
        </xdr:cNvSpPr>
      </xdr:nvSpPr>
      <xdr:spPr bwMode="auto">
        <a:xfrm>
          <a:off x="4838700" y="16383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8</xdr:row>
      <xdr:rowOff>38100</xdr:rowOff>
    </xdr:from>
    <xdr:to>
      <xdr:col>10</xdr:col>
      <xdr:colOff>190500</xdr:colOff>
      <xdr:row>8</xdr:row>
      <xdr:rowOff>200025</xdr:rowOff>
    </xdr:to>
    <xdr:sp macro="" textlink="">
      <xdr:nvSpPr>
        <xdr:cNvPr id="2141" name="Oval 9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rrowheads="1"/>
        </xdr:cNvSpPr>
      </xdr:nvSpPr>
      <xdr:spPr bwMode="auto">
        <a:xfrm>
          <a:off x="2114550" y="186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8</xdr:row>
      <xdr:rowOff>38100</xdr:rowOff>
    </xdr:from>
    <xdr:to>
      <xdr:col>13</xdr:col>
      <xdr:colOff>190500</xdr:colOff>
      <xdr:row>8</xdr:row>
      <xdr:rowOff>200025</xdr:rowOff>
    </xdr:to>
    <xdr:sp macro="" textlink="">
      <xdr:nvSpPr>
        <xdr:cNvPr id="2142" name="Oval 94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rrowheads="1"/>
        </xdr:cNvSpPr>
      </xdr:nvSpPr>
      <xdr:spPr bwMode="auto">
        <a:xfrm>
          <a:off x="2743200" y="186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8</xdr:row>
      <xdr:rowOff>38100</xdr:rowOff>
    </xdr:from>
    <xdr:to>
      <xdr:col>17</xdr:col>
      <xdr:colOff>190500</xdr:colOff>
      <xdr:row>8</xdr:row>
      <xdr:rowOff>200025</xdr:rowOff>
    </xdr:to>
    <xdr:sp macro="" textlink="">
      <xdr:nvSpPr>
        <xdr:cNvPr id="2143" name="Oval 95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rrowheads="1"/>
        </xdr:cNvSpPr>
      </xdr:nvSpPr>
      <xdr:spPr bwMode="auto">
        <a:xfrm>
          <a:off x="3581400" y="186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8</xdr:row>
      <xdr:rowOff>38100</xdr:rowOff>
    </xdr:from>
    <xdr:to>
      <xdr:col>20</xdr:col>
      <xdr:colOff>190500</xdr:colOff>
      <xdr:row>8</xdr:row>
      <xdr:rowOff>200025</xdr:rowOff>
    </xdr:to>
    <xdr:sp macro="" textlink="">
      <xdr:nvSpPr>
        <xdr:cNvPr id="2144" name="Oval 96">
          <a:extLst>
            <a:ext uri="{FF2B5EF4-FFF2-40B4-BE49-F238E27FC236}">
              <a16:creationId xmlns:a16="http://schemas.microsoft.com/office/drawing/2014/main" id="{00000000-0008-0000-0100-000060080000}"/>
            </a:ext>
          </a:extLst>
        </xdr:cNvPr>
        <xdr:cNvSpPr>
          <a:spLocks noChangeArrowheads="1"/>
        </xdr:cNvSpPr>
      </xdr:nvSpPr>
      <xdr:spPr bwMode="auto">
        <a:xfrm>
          <a:off x="4210050" y="186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8</xdr:row>
      <xdr:rowOff>38100</xdr:rowOff>
    </xdr:from>
    <xdr:to>
      <xdr:col>23</xdr:col>
      <xdr:colOff>190500</xdr:colOff>
      <xdr:row>8</xdr:row>
      <xdr:rowOff>200025</xdr:rowOff>
    </xdr:to>
    <xdr:sp macro="" textlink="">
      <xdr:nvSpPr>
        <xdr:cNvPr id="2145" name="Oval 97">
          <a:extLst>
            <a:ext uri="{FF2B5EF4-FFF2-40B4-BE49-F238E27FC236}">
              <a16:creationId xmlns:a16="http://schemas.microsoft.com/office/drawing/2014/main" id="{00000000-0008-0000-0100-000061080000}"/>
            </a:ext>
          </a:extLst>
        </xdr:cNvPr>
        <xdr:cNvSpPr>
          <a:spLocks noChangeArrowheads="1"/>
        </xdr:cNvSpPr>
      </xdr:nvSpPr>
      <xdr:spPr bwMode="auto">
        <a:xfrm>
          <a:off x="4838700" y="18669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9</xdr:row>
      <xdr:rowOff>38100</xdr:rowOff>
    </xdr:from>
    <xdr:to>
      <xdr:col>10</xdr:col>
      <xdr:colOff>190500</xdr:colOff>
      <xdr:row>9</xdr:row>
      <xdr:rowOff>200025</xdr:rowOff>
    </xdr:to>
    <xdr:sp macro="" textlink="">
      <xdr:nvSpPr>
        <xdr:cNvPr id="2146" name="Oval 98">
          <a:extLst>
            <a:ext uri="{FF2B5EF4-FFF2-40B4-BE49-F238E27FC236}">
              <a16:creationId xmlns:a16="http://schemas.microsoft.com/office/drawing/2014/main" id="{00000000-0008-0000-0100-000062080000}"/>
            </a:ext>
          </a:extLst>
        </xdr:cNvPr>
        <xdr:cNvSpPr>
          <a:spLocks noChangeArrowheads="1"/>
        </xdr:cNvSpPr>
      </xdr:nvSpPr>
      <xdr:spPr bwMode="auto">
        <a:xfrm>
          <a:off x="2114550" y="2095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19050</xdr:colOff>
      <xdr:row>9</xdr:row>
      <xdr:rowOff>38100</xdr:rowOff>
    </xdr:from>
    <xdr:to>
      <xdr:col>13</xdr:col>
      <xdr:colOff>190500</xdr:colOff>
      <xdr:row>9</xdr:row>
      <xdr:rowOff>200025</xdr:rowOff>
    </xdr:to>
    <xdr:sp macro="" textlink="">
      <xdr:nvSpPr>
        <xdr:cNvPr id="2147" name="Oval 99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Arrowheads="1"/>
        </xdr:cNvSpPr>
      </xdr:nvSpPr>
      <xdr:spPr bwMode="auto">
        <a:xfrm>
          <a:off x="2743200" y="2095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17</xdr:col>
      <xdr:colOff>19050</xdr:colOff>
      <xdr:row>9</xdr:row>
      <xdr:rowOff>38100</xdr:rowOff>
    </xdr:from>
    <xdr:to>
      <xdr:col>17</xdr:col>
      <xdr:colOff>190500</xdr:colOff>
      <xdr:row>9</xdr:row>
      <xdr:rowOff>200025</xdr:rowOff>
    </xdr:to>
    <xdr:sp macro="" textlink="">
      <xdr:nvSpPr>
        <xdr:cNvPr id="2148" name="Oval 100">
          <a:extLst>
            <a:ext uri="{FF2B5EF4-FFF2-40B4-BE49-F238E27FC236}">
              <a16:creationId xmlns:a16="http://schemas.microsoft.com/office/drawing/2014/main" id="{00000000-0008-0000-0100-000064080000}"/>
            </a:ext>
          </a:extLst>
        </xdr:cNvPr>
        <xdr:cNvSpPr>
          <a:spLocks noChangeArrowheads="1"/>
        </xdr:cNvSpPr>
      </xdr:nvSpPr>
      <xdr:spPr bwMode="auto">
        <a:xfrm>
          <a:off x="3581400" y="2095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19050</xdr:colOff>
      <xdr:row>9</xdr:row>
      <xdr:rowOff>38100</xdr:rowOff>
    </xdr:from>
    <xdr:to>
      <xdr:col>20</xdr:col>
      <xdr:colOff>190500</xdr:colOff>
      <xdr:row>9</xdr:row>
      <xdr:rowOff>200025</xdr:rowOff>
    </xdr:to>
    <xdr:sp macro="" textlink="">
      <xdr:nvSpPr>
        <xdr:cNvPr id="2149" name="Oval 101">
          <a:extLst>
            <a:ext uri="{FF2B5EF4-FFF2-40B4-BE49-F238E27FC236}">
              <a16:creationId xmlns:a16="http://schemas.microsoft.com/office/drawing/2014/main" id="{00000000-0008-0000-0100-000065080000}"/>
            </a:ext>
          </a:extLst>
        </xdr:cNvPr>
        <xdr:cNvSpPr>
          <a:spLocks noChangeArrowheads="1"/>
        </xdr:cNvSpPr>
      </xdr:nvSpPr>
      <xdr:spPr bwMode="auto">
        <a:xfrm>
          <a:off x="4210050" y="2095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23</xdr:col>
      <xdr:colOff>19050</xdr:colOff>
      <xdr:row>9</xdr:row>
      <xdr:rowOff>38100</xdr:rowOff>
    </xdr:from>
    <xdr:to>
      <xdr:col>23</xdr:col>
      <xdr:colOff>190500</xdr:colOff>
      <xdr:row>9</xdr:row>
      <xdr:rowOff>200025</xdr:rowOff>
    </xdr:to>
    <xdr:sp macro="" textlink="">
      <xdr:nvSpPr>
        <xdr:cNvPr id="2150" name="Oval 102">
          <a:extLst>
            <a:ext uri="{FF2B5EF4-FFF2-40B4-BE49-F238E27FC236}">
              <a16:creationId xmlns:a16="http://schemas.microsoft.com/office/drawing/2014/main" id="{00000000-0008-0000-0100-000066080000}"/>
            </a:ext>
          </a:extLst>
        </xdr:cNvPr>
        <xdr:cNvSpPr>
          <a:spLocks noChangeArrowheads="1"/>
        </xdr:cNvSpPr>
      </xdr:nvSpPr>
      <xdr:spPr bwMode="auto">
        <a:xfrm>
          <a:off x="4838700" y="2095500"/>
          <a:ext cx="171450" cy="1619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1.xml"/><Relationship Id="rId18" Type="http://schemas.openxmlformats.org/officeDocument/2006/relationships/ctrlProp" Target="../ctrlProps/ctrlProp76.xml"/><Relationship Id="rId26" Type="http://schemas.openxmlformats.org/officeDocument/2006/relationships/ctrlProp" Target="../ctrlProps/ctrlProp84.xml"/><Relationship Id="rId39" Type="http://schemas.openxmlformats.org/officeDocument/2006/relationships/ctrlProp" Target="../ctrlProps/ctrlProp9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79.xml"/><Relationship Id="rId34" Type="http://schemas.openxmlformats.org/officeDocument/2006/relationships/ctrlProp" Target="../ctrlProps/ctrlProp92.xml"/><Relationship Id="rId42" Type="http://schemas.openxmlformats.org/officeDocument/2006/relationships/ctrlProp" Target="../ctrlProps/ctrlProp100.xml"/><Relationship Id="rId47" Type="http://schemas.openxmlformats.org/officeDocument/2006/relationships/ctrlProp" Target="../ctrlProps/ctrlProp105.xml"/><Relationship Id="rId50" Type="http://schemas.openxmlformats.org/officeDocument/2006/relationships/ctrlProp" Target="../ctrlProps/ctrlProp108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5" Type="http://schemas.openxmlformats.org/officeDocument/2006/relationships/ctrlProp" Target="../ctrlProps/ctrlProp83.xml"/><Relationship Id="rId33" Type="http://schemas.openxmlformats.org/officeDocument/2006/relationships/ctrlProp" Target="../ctrlProps/ctrlProp91.xml"/><Relationship Id="rId38" Type="http://schemas.openxmlformats.org/officeDocument/2006/relationships/ctrlProp" Target="../ctrlProps/ctrlProp96.xml"/><Relationship Id="rId46" Type="http://schemas.openxmlformats.org/officeDocument/2006/relationships/ctrlProp" Target="../ctrlProps/ctrlProp10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74.xml"/><Relationship Id="rId20" Type="http://schemas.openxmlformats.org/officeDocument/2006/relationships/ctrlProp" Target="../ctrlProps/ctrlProp78.xml"/><Relationship Id="rId29" Type="http://schemas.openxmlformats.org/officeDocument/2006/relationships/ctrlProp" Target="../ctrlProps/ctrlProp87.xml"/><Relationship Id="rId41" Type="http://schemas.openxmlformats.org/officeDocument/2006/relationships/ctrlProp" Target="../ctrlProps/ctrlProp9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24" Type="http://schemas.openxmlformats.org/officeDocument/2006/relationships/ctrlProp" Target="../ctrlProps/ctrlProp82.xml"/><Relationship Id="rId32" Type="http://schemas.openxmlformats.org/officeDocument/2006/relationships/ctrlProp" Target="../ctrlProps/ctrlProp90.xml"/><Relationship Id="rId37" Type="http://schemas.openxmlformats.org/officeDocument/2006/relationships/ctrlProp" Target="../ctrlProps/ctrlProp95.xml"/><Relationship Id="rId40" Type="http://schemas.openxmlformats.org/officeDocument/2006/relationships/ctrlProp" Target="../ctrlProps/ctrlProp98.xml"/><Relationship Id="rId45" Type="http://schemas.openxmlformats.org/officeDocument/2006/relationships/ctrlProp" Target="../ctrlProps/ctrlProp103.xml"/><Relationship Id="rId53" Type="http://schemas.openxmlformats.org/officeDocument/2006/relationships/ctrlProp" Target="../ctrlProps/ctrlProp111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23" Type="http://schemas.openxmlformats.org/officeDocument/2006/relationships/ctrlProp" Target="../ctrlProps/ctrlProp81.xml"/><Relationship Id="rId28" Type="http://schemas.openxmlformats.org/officeDocument/2006/relationships/ctrlProp" Target="../ctrlProps/ctrlProp86.xml"/><Relationship Id="rId36" Type="http://schemas.openxmlformats.org/officeDocument/2006/relationships/ctrlProp" Target="../ctrlProps/ctrlProp94.xml"/><Relationship Id="rId49" Type="http://schemas.openxmlformats.org/officeDocument/2006/relationships/ctrlProp" Target="../ctrlProps/ctrlProp107.xml"/><Relationship Id="rId10" Type="http://schemas.openxmlformats.org/officeDocument/2006/relationships/ctrlProp" Target="../ctrlProps/ctrlProp68.xml"/><Relationship Id="rId19" Type="http://schemas.openxmlformats.org/officeDocument/2006/relationships/ctrlProp" Target="../ctrlProps/ctrlProp77.xml"/><Relationship Id="rId31" Type="http://schemas.openxmlformats.org/officeDocument/2006/relationships/ctrlProp" Target="../ctrlProps/ctrlProp89.xml"/><Relationship Id="rId44" Type="http://schemas.openxmlformats.org/officeDocument/2006/relationships/ctrlProp" Target="../ctrlProps/ctrlProp102.xml"/><Relationship Id="rId52" Type="http://schemas.openxmlformats.org/officeDocument/2006/relationships/ctrlProp" Target="../ctrlProps/ctrlProp110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Relationship Id="rId22" Type="http://schemas.openxmlformats.org/officeDocument/2006/relationships/ctrlProp" Target="../ctrlProps/ctrlProp80.xml"/><Relationship Id="rId27" Type="http://schemas.openxmlformats.org/officeDocument/2006/relationships/ctrlProp" Target="../ctrlProps/ctrlProp85.xml"/><Relationship Id="rId30" Type="http://schemas.openxmlformats.org/officeDocument/2006/relationships/ctrlProp" Target="../ctrlProps/ctrlProp88.xml"/><Relationship Id="rId35" Type="http://schemas.openxmlformats.org/officeDocument/2006/relationships/ctrlProp" Target="../ctrlProps/ctrlProp93.xml"/><Relationship Id="rId43" Type="http://schemas.openxmlformats.org/officeDocument/2006/relationships/ctrlProp" Target="../ctrlProps/ctrlProp101.xml"/><Relationship Id="rId48" Type="http://schemas.openxmlformats.org/officeDocument/2006/relationships/ctrlProp" Target="../ctrlProps/ctrlProp106.xml"/><Relationship Id="rId8" Type="http://schemas.openxmlformats.org/officeDocument/2006/relationships/ctrlProp" Target="../ctrlProps/ctrlProp66.xml"/><Relationship Id="rId51" Type="http://schemas.openxmlformats.org/officeDocument/2006/relationships/ctrlProp" Target="../ctrlProps/ctrlProp10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EC47"/>
  <sheetViews>
    <sheetView showGridLines="0" tabSelected="1" view="pageBreakPreview" topLeftCell="A31" zoomScale="110" zoomScaleNormal="100" zoomScaleSheetLayoutView="110" workbookViewId="0">
      <selection activeCell="K53" sqref="K53"/>
    </sheetView>
  </sheetViews>
  <sheetFormatPr defaultColWidth="2.6640625" defaultRowHeight="13.2"/>
  <cols>
    <col min="1" max="1" width="2.6640625" style="58" customWidth="1"/>
    <col min="2" max="2" width="2.77734375" style="58" customWidth="1"/>
    <col min="3" max="3" width="2.6640625" style="58" customWidth="1"/>
    <col min="4" max="4" width="3.44140625" style="58" customWidth="1"/>
    <col min="5" max="7" width="2.6640625" style="58" customWidth="1"/>
    <col min="8" max="8" width="2.33203125" style="58" customWidth="1"/>
    <col min="9" max="18" width="2.6640625" style="58" customWidth="1"/>
    <col min="19" max="19" width="2.77734375" style="58" customWidth="1"/>
    <col min="20" max="20" width="2.6640625" style="58" customWidth="1"/>
    <col min="21" max="21" width="2.88671875" style="58" customWidth="1"/>
    <col min="22" max="24" width="2.6640625" style="58" customWidth="1"/>
    <col min="25" max="25" width="2.88671875" style="58" customWidth="1"/>
    <col min="26" max="26" width="4.33203125" style="58" customWidth="1"/>
    <col min="27" max="27" width="2.21875" style="58" customWidth="1"/>
    <col min="28" max="30" width="2.6640625" style="58" customWidth="1"/>
    <col min="31" max="31" width="3.109375" style="58" customWidth="1"/>
    <col min="32" max="32" width="2.6640625" style="58" customWidth="1"/>
    <col min="33" max="33" width="2.77734375" style="58" customWidth="1"/>
    <col min="34" max="34" width="2.33203125" style="58" customWidth="1"/>
    <col min="35" max="133" width="2.6640625" style="58" customWidth="1"/>
    <col min="134" max="16384" width="2.6640625" style="59"/>
  </cols>
  <sheetData>
    <row r="1" spans="1:40" ht="9.75" customHeight="1">
      <c r="A1" s="138" t="s">
        <v>137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</row>
    <row r="2" spans="1:40" ht="9.75" customHeight="1">
      <c r="A2" s="138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40" ht="29.25" customHeight="1">
      <c r="A3" s="139" t="s">
        <v>136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</row>
    <row r="4" spans="1:40" ht="12" customHeight="1" thickBo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2"/>
      <c r="S4" s="2"/>
      <c r="T4" s="2"/>
      <c r="U4" s="2"/>
      <c r="V4" s="2"/>
      <c r="W4" s="2"/>
      <c r="X4" s="2"/>
      <c r="Y4" s="2"/>
      <c r="Z4" s="140" t="s">
        <v>66</v>
      </c>
      <c r="AA4" s="140"/>
      <c r="AB4" s="2"/>
      <c r="AC4" s="86"/>
      <c r="AD4" s="2" t="s">
        <v>65</v>
      </c>
      <c r="AE4" s="86"/>
      <c r="AF4" s="2" t="s">
        <v>64</v>
      </c>
      <c r="AG4" s="86"/>
      <c r="AH4" s="2" t="s">
        <v>63</v>
      </c>
    </row>
    <row r="5" spans="1:40" ht="24.6" customHeight="1" thickBot="1">
      <c r="A5" s="149" t="s">
        <v>138</v>
      </c>
      <c r="B5" s="149"/>
      <c r="C5" s="149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43" t="s">
        <v>0</v>
      </c>
      <c r="S5" s="144"/>
      <c r="T5" s="144"/>
      <c r="U5" s="144"/>
      <c r="V5" s="145"/>
      <c r="W5" s="145"/>
      <c r="X5" s="145"/>
      <c r="Y5" s="145"/>
      <c r="Z5" s="141"/>
      <c r="AA5" s="141"/>
      <c r="AB5" s="141"/>
      <c r="AC5" s="141"/>
      <c r="AD5" s="141"/>
      <c r="AE5" s="141"/>
      <c r="AF5" s="141"/>
      <c r="AG5" s="141"/>
      <c r="AH5" s="142"/>
    </row>
    <row r="6" spans="1:40" ht="18" customHeight="1">
      <c r="A6" s="148" t="s">
        <v>140</v>
      </c>
      <c r="B6" s="148"/>
      <c r="C6" s="148"/>
      <c r="D6" s="148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46" t="s">
        <v>139</v>
      </c>
      <c r="S6" s="146"/>
      <c r="T6" s="146"/>
      <c r="U6" s="146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</row>
    <row r="7" spans="1:40" ht="18" customHeight="1">
      <c r="A7" s="148" t="s">
        <v>141</v>
      </c>
      <c r="B7" s="148"/>
      <c r="C7" s="148"/>
      <c r="D7" s="148"/>
      <c r="E7" s="152" t="s">
        <v>122</v>
      </c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4"/>
    </row>
    <row r="8" spans="1:40" ht="18" customHeight="1">
      <c r="A8" s="148" t="s">
        <v>1</v>
      </c>
      <c r="B8" s="148"/>
      <c r="C8" s="148"/>
      <c r="D8" s="148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48" t="s">
        <v>2</v>
      </c>
      <c r="S8" s="148"/>
      <c r="T8" s="148"/>
      <c r="U8" s="148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</row>
    <row r="9" spans="1:40" ht="18" customHeight="1">
      <c r="A9" s="148" t="s">
        <v>3</v>
      </c>
      <c r="B9" s="148"/>
      <c r="C9" s="148"/>
      <c r="D9" s="148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48" t="s">
        <v>4</v>
      </c>
      <c r="S9" s="148"/>
      <c r="T9" s="148"/>
      <c r="U9" s="148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</row>
    <row r="10" spans="1:40" ht="18" customHeight="1">
      <c r="A10" s="60" t="s">
        <v>5</v>
      </c>
      <c r="B10" s="60"/>
      <c r="C10" s="61"/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3"/>
      <c r="AB10" s="63"/>
      <c r="AC10" s="63"/>
      <c r="AD10" s="63"/>
      <c r="AE10" s="63"/>
      <c r="AF10" s="63"/>
      <c r="AG10" s="63"/>
      <c r="AH10" s="64"/>
      <c r="AN10" s="59"/>
    </row>
    <row r="11" spans="1:40" ht="18" customHeight="1">
      <c r="A11" s="131" t="s">
        <v>6</v>
      </c>
      <c r="B11" s="131"/>
      <c r="C11" s="131"/>
      <c r="D11" s="131"/>
      <c r="E11" s="131"/>
      <c r="F11" s="136"/>
      <c r="G11" s="136"/>
      <c r="H11" s="136"/>
      <c r="I11" s="136"/>
      <c r="J11" s="65"/>
      <c r="K11" s="66" t="b">
        <v>0</v>
      </c>
      <c r="L11" s="67" t="s">
        <v>7</v>
      </c>
      <c r="M11" s="66"/>
      <c r="N11" s="66" t="b">
        <v>0</v>
      </c>
      <c r="O11" s="67" t="s">
        <v>8</v>
      </c>
      <c r="P11" s="67"/>
      <c r="Q11" s="66"/>
      <c r="R11" s="66" t="b">
        <v>0</v>
      </c>
      <c r="S11" s="9" t="s">
        <v>9</v>
      </c>
      <c r="T11" s="53"/>
      <c r="U11" s="54" t="b">
        <v>0</v>
      </c>
      <c r="V11" s="10" t="s">
        <v>10</v>
      </c>
      <c r="W11" s="53"/>
      <c r="X11" s="66" t="b">
        <v>0</v>
      </c>
      <c r="Y11" s="132" t="s">
        <v>123</v>
      </c>
      <c r="Z11" s="132"/>
      <c r="AA11" s="155"/>
      <c r="AB11" s="156"/>
      <c r="AC11" s="156"/>
      <c r="AD11" s="156"/>
      <c r="AE11" s="156"/>
      <c r="AF11" s="156"/>
      <c r="AG11" s="156"/>
      <c r="AH11" s="157"/>
    </row>
    <row r="12" spans="1:40" ht="18" customHeight="1">
      <c r="A12" s="131" t="s">
        <v>11</v>
      </c>
      <c r="B12" s="131"/>
      <c r="C12" s="131"/>
      <c r="D12" s="131"/>
      <c r="E12" s="131"/>
      <c r="F12" s="136"/>
      <c r="G12" s="136"/>
      <c r="H12" s="136"/>
      <c r="I12" s="136"/>
      <c r="J12" s="65"/>
      <c r="K12" s="66" t="b">
        <v>0</v>
      </c>
      <c r="L12" s="67" t="s">
        <v>7</v>
      </c>
      <c r="M12" s="66"/>
      <c r="N12" s="66" t="b">
        <v>0</v>
      </c>
      <c r="O12" s="67" t="s">
        <v>8</v>
      </c>
      <c r="P12" s="67"/>
      <c r="Q12" s="66"/>
      <c r="R12" s="66" t="b">
        <v>0</v>
      </c>
      <c r="S12" s="9" t="s">
        <v>9</v>
      </c>
      <c r="T12" s="53"/>
      <c r="U12" s="54" t="b">
        <v>0</v>
      </c>
      <c r="V12" s="10" t="s">
        <v>10</v>
      </c>
      <c r="W12" s="53"/>
      <c r="X12" s="66" t="b">
        <v>0</v>
      </c>
      <c r="Y12" s="132" t="s">
        <v>123</v>
      </c>
      <c r="Z12" s="132"/>
      <c r="AA12" s="133" t="str">
        <f t="shared" ref="AA12:AA20" si="0">IF(AA$11="","",AA$11)</f>
        <v/>
      </c>
      <c r="AB12" s="134"/>
      <c r="AC12" s="134"/>
      <c r="AD12" s="134"/>
      <c r="AE12" s="134"/>
      <c r="AF12" s="134"/>
      <c r="AG12" s="134"/>
      <c r="AH12" s="135"/>
    </row>
    <row r="13" spans="1:40" ht="18" customHeight="1">
      <c r="A13" s="131" t="s">
        <v>12</v>
      </c>
      <c r="B13" s="131"/>
      <c r="C13" s="131"/>
      <c r="D13" s="131"/>
      <c r="E13" s="131"/>
      <c r="F13" s="136"/>
      <c r="G13" s="136"/>
      <c r="H13" s="136"/>
      <c r="I13" s="136"/>
      <c r="J13" s="65"/>
      <c r="K13" s="66" t="b">
        <v>0</v>
      </c>
      <c r="L13" s="67" t="s">
        <v>7</v>
      </c>
      <c r="M13" s="66"/>
      <c r="N13" s="66" t="b">
        <v>0</v>
      </c>
      <c r="O13" s="67" t="s">
        <v>8</v>
      </c>
      <c r="P13" s="67"/>
      <c r="Q13" s="66"/>
      <c r="R13" s="66" t="b">
        <v>0</v>
      </c>
      <c r="S13" s="9" t="s">
        <v>9</v>
      </c>
      <c r="T13" s="53"/>
      <c r="U13" s="54"/>
      <c r="V13" s="10" t="s">
        <v>10</v>
      </c>
      <c r="W13" s="53"/>
      <c r="X13" s="66" t="b">
        <v>0</v>
      </c>
      <c r="Y13" s="132" t="s">
        <v>123</v>
      </c>
      <c r="Z13" s="132"/>
      <c r="AA13" s="133" t="str">
        <f t="shared" si="0"/>
        <v/>
      </c>
      <c r="AB13" s="134"/>
      <c r="AC13" s="134"/>
      <c r="AD13" s="134"/>
      <c r="AE13" s="134"/>
      <c r="AF13" s="134"/>
      <c r="AG13" s="134"/>
      <c r="AH13" s="135"/>
    </row>
    <row r="14" spans="1:40" ht="18" customHeight="1">
      <c r="A14" s="131" t="s">
        <v>13</v>
      </c>
      <c r="B14" s="131"/>
      <c r="C14" s="131"/>
      <c r="D14" s="131"/>
      <c r="E14" s="131"/>
      <c r="F14" s="136"/>
      <c r="G14" s="136"/>
      <c r="H14" s="136"/>
      <c r="I14" s="136"/>
      <c r="J14" s="65"/>
      <c r="K14" s="66" t="b">
        <v>0</v>
      </c>
      <c r="L14" s="67" t="s">
        <v>7</v>
      </c>
      <c r="M14" s="66"/>
      <c r="N14" s="66" t="b">
        <v>0</v>
      </c>
      <c r="O14" s="67" t="s">
        <v>8</v>
      </c>
      <c r="P14" s="67"/>
      <c r="Q14" s="66"/>
      <c r="R14" s="66" t="b">
        <v>0</v>
      </c>
      <c r="S14" s="9" t="s">
        <v>9</v>
      </c>
      <c r="T14" s="53"/>
      <c r="U14" s="54" t="b">
        <v>0</v>
      </c>
      <c r="V14" s="10" t="s">
        <v>10</v>
      </c>
      <c r="W14" s="53"/>
      <c r="X14" s="66" t="b">
        <v>0</v>
      </c>
      <c r="Y14" s="132" t="s">
        <v>123</v>
      </c>
      <c r="Z14" s="132"/>
      <c r="AA14" s="133" t="str">
        <f t="shared" si="0"/>
        <v/>
      </c>
      <c r="AB14" s="134"/>
      <c r="AC14" s="134"/>
      <c r="AD14" s="134"/>
      <c r="AE14" s="134"/>
      <c r="AF14" s="134"/>
      <c r="AG14" s="134"/>
      <c r="AH14" s="135"/>
    </row>
    <row r="15" spans="1:40" ht="18" customHeight="1">
      <c r="A15" s="131" t="s">
        <v>14</v>
      </c>
      <c r="B15" s="131"/>
      <c r="C15" s="131"/>
      <c r="D15" s="131"/>
      <c r="E15" s="131"/>
      <c r="F15" s="136"/>
      <c r="G15" s="136"/>
      <c r="H15" s="136"/>
      <c r="I15" s="136"/>
      <c r="J15" s="65"/>
      <c r="K15" s="66" t="b">
        <v>0</v>
      </c>
      <c r="L15" s="67" t="s">
        <v>7</v>
      </c>
      <c r="M15" s="66"/>
      <c r="N15" s="66" t="b">
        <v>0</v>
      </c>
      <c r="O15" s="67" t="s">
        <v>8</v>
      </c>
      <c r="P15" s="67"/>
      <c r="Q15" s="66"/>
      <c r="R15" s="66" t="b">
        <v>0</v>
      </c>
      <c r="S15" s="9" t="s">
        <v>9</v>
      </c>
      <c r="T15" s="53"/>
      <c r="U15" s="54" t="b">
        <v>0</v>
      </c>
      <c r="V15" s="10" t="s">
        <v>10</v>
      </c>
      <c r="W15" s="53"/>
      <c r="X15" s="66" t="b">
        <v>0</v>
      </c>
      <c r="Y15" s="132" t="s">
        <v>123</v>
      </c>
      <c r="Z15" s="132"/>
      <c r="AA15" s="133" t="str">
        <f t="shared" si="0"/>
        <v/>
      </c>
      <c r="AB15" s="134"/>
      <c r="AC15" s="134"/>
      <c r="AD15" s="134"/>
      <c r="AE15" s="134"/>
      <c r="AF15" s="134"/>
      <c r="AG15" s="134"/>
      <c r="AH15" s="135"/>
    </row>
    <row r="16" spans="1:40" ht="18" customHeight="1">
      <c r="A16" s="131" t="s">
        <v>15</v>
      </c>
      <c r="B16" s="131"/>
      <c r="C16" s="131"/>
      <c r="D16" s="131"/>
      <c r="E16" s="131"/>
      <c r="F16" s="136"/>
      <c r="G16" s="136"/>
      <c r="H16" s="136"/>
      <c r="I16" s="136"/>
      <c r="J16" s="65"/>
      <c r="K16" s="66" t="b">
        <v>0</v>
      </c>
      <c r="L16" s="67" t="s">
        <v>7</v>
      </c>
      <c r="M16" s="66"/>
      <c r="N16" s="66" t="b">
        <v>0</v>
      </c>
      <c r="O16" s="67" t="s">
        <v>8</v>
      </c>
      <c r="P16" s="67"/>
      <c r="Q16" s="66"/>
      <c r="R16" s="66" t="b">
        <v>0</v>
      </c>
      <c r="S16" s="9" t="s">
        <v>9</v>
      </c>
      <c r="T16" s="53"/>
      <c r="U16" s="54" t="b">
        <v>0</v>
      </c>
      <c r="V16" s="10" t="s">
        <v>10</v>
      </c>
      <c r="W16" s="53"/>
      <c r="X16" s="66" t="b">
        <v>0</v>
      </c>
      <c r="Y16" s="132" t="s">
        <v>123</v>
      </c>
      <c r="Z16" s="132"/>
      <c r="AA16" s="133" t="str">
        <f t="shared" si="0"/>
        <v/>
      </c>
      <c r="AB16" s="134"/>
      <c r="AC16" s="134"/>
      <c r="AD16" s="134"/>
      <c r="AE16" s="134"/>
      <c r="AF16" s="134"/>
      <c r="AG16" s="134"/>
      <c r="AH16" s="135"/>
    </row>
    <row r="17" spans="1:34" ht="18" customHeight="1">
      <c r="A17" s="131" t="s">
        <v>16</v>
      </c>
      <c r="B17" s="131"/>
      <c r="C17" s="131"/>
      <c r="D17" s="131"/>
      <c r="E17" s="131"/>
      <c r="F17" s="136"/>
      <c r="G17" s="136"/>
      <c r="H17" s="136"/>
      <c r="I17" s="136"/>
      <c r="J17" s="65"/>
      <c r="K17" s="66" t="b">
        <v>0</v>
      </c>
      <c r="L17" s="67" t="s">
        <v>7</v>
      </c>
      <c r="M17" s="66"/>
      <c r="N17" s="66" t="b">
        <v>0</v>
      </c>
      <c r="O17" s="67" t="s">
        <v>8</v>
      </c>
      <c r="P17" s="67"/>
      <c r="Q17" s="66"/>
      <c r="R17" s="66" t="b">
        <v>0</v>
      </c>
      <c r="S17" s="9" t="s">
        <v>9</v>
      </c>
      <c r="T17" s="53"/>
      <c r="U17" s="54" t="b">
        <v>0</v>
      </c>
      <c r="V17" s="10" t="s">
        <v>10</v>
      </c>
      <c r="W17" s="53"/>
      <c r="X17" s="66" t="b">
        <v>0</v>
      </c>
      <c r="Y17" s="132" t="s">
        <v>123</v>
      </c>
      <c r="Z17" s="132"/>
      <c r="AA17" s="133" t="str">
        <f t="shared" si="0"/>
        <v/>
      </c>
      <c r="AB17" s="134"/>
      <c r="AC17" s="134"/>
      <c r="AD17" s="134"/>
      <c r="AE17" s="134"/>
      <c r="AF17" s="134"/>
      <c r="AG17" s="134"/>
      <c r="AH17" s="135"/>
    </row>
    <row r="18" spans="1:34" ht="18" customHeight="1">
      <c r="A18" s="131" t="s">
        <v>17</v>
      </c>
      <c r="B18" s="131"/>
      <c r="C18" s="131"/>
      <c r="D18" s="131"/>
      <c r="E18" s="131"/>
      <c r="F18" s="136"/>
      <c r="G18" s="136"/>
      <c r="H18" s="136"/>
      <c r="I18" s="136"/>
      <c r="J18" s="65"/>
      <c r="K18" s="66" t="b">
        <v>0</v>
      </c>
      <c r="L18" s="67" t="s">
        <v>7</v>
      </c>
      <c r="M18" s="66"/>
      <c r="N18" s="66" t="b">
        <v>0</v>
      </c>
      <c r="O18" s="67" t="s">
        <v>8</v>
      </c>
      <c r="P18" s="67"/>
      <c r="Q18" s="66"/>
      <c r="R18" s="66" t="b">
        <v>0</v>
      </c>
      <c r="S18" s="9" t="s">
        <v>9</v>
      </c>
      <c r="T18" s="53"/>
      <c r="U18" s="54" t="b">
        <v>0</v>
      </c>
      <c r="V18" s="10" t="s">
        <v>10</v>
      </c>
      <c r="W18" s="53"/>
      <c r="X18" s="66" t="b">
        <v>0</v>
      </c>
      <c r="Y18" s="132" t="s">
        <v>123</v>
      </c>
      <c r="Z18" s="132"/>
      <c r="AA18" s="133" t="str">
        <f t="shared" si="0"/>
        <v/>
      </c>
      <c r="AB18" s="134"/>
      <c r="AC18" s="134"/>
      <c r="AD18" s="134"/>
      <c r="AE18" s="134"/>
      <c r="AF18" s="134"/>
      <c r="AG18" s="134"/>
      <c r="AH18" s="135"/>
    </row>
    <row r="19" spans="1:34" ht="18" customHeight="1">
      <c r="A19" s="131" t="s">
        <v>18</v>
      </c>
      <c r="B19" s="131"/>
      <c r="C19" s="131"/>
      <c r="D19" s="131"/>
      <c r="E19" s="131"/>
      <c r="F19" s="136"/>
      <c r="G19" s="136"/>
      <c r="H19" s="136"/>
      <c r="I19" s="136"/>
      <c r="J19" s="65"/>
      <c r="K19" s="66" t="b">
        <v>0</v>
      </c>
      <c r="L19" s="67" t="s">
        <v>7</v>
      </c>
      <c r="M19" s="66"/>
      <c r="N19" s="66" t="b">
        <v>0</v>
      </c>
      <c r="O19" s="67" t="s">
        <v>8</v>
      </c>
      <c r="P19" s="67"/>
      <c r="Q19" s="66"/>
      <c r="R19" s="66" t="b">
        <v>0</v>
      </c>
      <c r="S19" s="9" t="s">
        <v>9</v>
      </c>
      <c r="T19" s="53"/>
      <c r="U19" s="54" t="b">
        <v>0</v>
      </c>
      <c r="V19" s="10" t="s">
        <v>10</v>
      </c>
      <c r="W19" s="53"/>
      <c r="X19" s="66" t="b">
        <v>0</v>
      </c>
      <c r="Y19" s="132" t="s">
        <v>123</v>
      </c>
      <c r="Z19" s="132"/>
      <c r="AA19" s="133" t="str">
        <f t="shared" si="0"/>
        <v/>
      </c>
      <c r="AB19" s="134"/>
      <c r="AC19" s="134"/>
      <c r="AD19" s="134"/>
      <c r="AE19" s="134"/>
      <c r="AF19" s="134"/>
      <c r="AG19" s="134"/>
      <c r="AH19" s="135"/>
    </row>
    <row r="20" spans="1:34" ht="18" customHeight="1">
      <c r="A20" s="131" t="s">
        <v>19</v>
      </c>
      <c r="B20" s="131"/>
      <c r="C20" s="131"/>
      <c r="D20" s="131"/>
      <c r="E20" s="131"/>
      <c r="F20" s="136"/>
      <c r="G20" s="136"/>
      <c r="H20" s="136"/>
      <c r="I20" s="136"/>
      <c r="J20" s="65"/>
      <c r="K20" s="66" t="b">
        <v>0</v>
      </c>
      <c r="L20" s="67" t="s">
        <v>7</v>
      </c>
      <c r="M20" s="66"/>
      <c r="N20" s="66" t="b">
        <v>0</v>
      </c>
      <c r="O20" s="67" t="s">
        <v>8</v>
      </c>
      <c r="P20" s="67"/>
      <c r="Q20" s="66"/>
      <c r="R20" s="66" t="b">
        <v>0</v>
      </c>
      <c r="S20" s="9" t="s">
        <v>9</v>
      </c>
      <c r="T20" s="53"/>
      <c r="U20" s="54" t="b">
        <v>0</v>
      </c>
      <c r="V20" s="10" t="s">
        <v>10</v>
      </c>
      <c r="W20" s="53"/>
      <c r="X20" s="66" t="b">
        <v>0</v>
      </c>
      <c r="Y20" s="132" t="s">
        <v>123</v>
      </c>
      <c r="Z20" s="132"/>
      <c r="AA20" s="133" t="str">
        <f t="shared" si="0"/>
        <v/>
      </c>
      <c r="AB20" s="134"/>
      <c r="AC20" s="134"/>
      <c r="AD20" s="134"/>
      <c r="AE20" s="134"/>
      <c r="AF20" s="134"/>
      <c r="AG20" s="134"/>
      <c r="AH20" s="135"/>
    </row>
    <row r="21" spans="1:34" ht="18.75" customHeight="1">
      <c r="A21" s="68" t="s">
        <v>20</v>
      </c>
      <c r="B21" s="2"/>
      <c r="C21" s="2"/>
      <c r="D21" s="2"/>
      <c r="E21" s="2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2"/>
      <c r="T21" s="2"/>
      <c r="U21" s="3"/>
      <c r="V21" s="3"/>
    </row>
    <row r="22" spans="1:34" ht="18" customHeight="1">
      <c r="A22" s="129" t="s">
        <v>21</v>
      </c>
      <c r="B22" s="129"/>
      <c r="C22" s="129"/>
      <c r="D22" s="129"/>
      <c r="E22" s="129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28" t="s">
        <v>124</v>
      </c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</row>
    <row r="23" spans="1:34" ht="18" customHeight="1">
      <c r="A23" s="129" t="s">
        <v>22</v>
      </c>
      <c r="B23" s="129"/>
      <c r="C23" s="129"/>
      <c r="D23" s="129"/>
      <c r="E23" s="129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28" t="s">
        <v>124</v>
      </c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</row>
    <row r="24" spans="1:34" ht="18" customHeight="1">
      <c r="A24" s="129" t="s">
        <v>23</v>
      </c>
      <c r="B24" s="129"/>
      <c r="C24" s="129"/>
      <c r="D24" s="129"/>
      <c r="E24" s="129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28" t="s">
        <v>124</v>
      </c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</row>
    <row r="25" spans="1:34" ht="18" customHeight="1">
      <c r="A25" s="131" t="s">
        <v>24</v>
      </c>
      <c r="B25" s="131"/>
      <c r="C25" s="131"/>
      <c r="D25" s="131"/>
      <c r="E25" s="131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28" t="s">
        <v>124</v>
      </c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</row>
    <row r="26" spans="1:34" ht="18" customHeight="1">
      <c r="A26" s="131" t="s">
        <v>125</v>
      </c>
      <c r="B26" s="131"/>
      <c r="C26" s="131"/>
      <c r="D26" s="131"/>
      <c r="E26" s="131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28" t="s">
        <v>124</v>
      </c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</row>
    <row r="27" spans="1:34" ht="18" customHeight="1">
      <c r="A27" s="131" t="s">
        <v>25</v>
      </c>
      <c r="B27" s="131"/>
      <c r="C27" s="131"/>
      <c r="D27" s="131"/>
      <c r="E27" s="131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28" t="s">
        <v>124</v>
      </c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</row>
    <row r="28" spans="1:34" ht="18" customHeight="1">
      <c r="A28" s="131" t="s">
        <v>26</v>
      </c>
      <c r="B28" s="131"/>
      <c r="C28" s="131"/>
      <c r="D28" s="131"/>
      <c r="E28" s="131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28" t="s">
        <v>124</v>
      </c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</row>
    <row r="29" spans="1:34" ht="18" customHeight="1">
      <c r="A29" s="131" t="s">
        <v>27</v>
      </c>
      <c r="B29" s="131"/>
      <c r="C29" s="131"/>
      <c r="D29" s="131"/>
      <c r="E29" s="131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28" t="s">
        <v>124</v>
      </c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</row>
    <row r="30" spans="1:34" ht="18" customHeight="1">
      <c r="A30" s="131" t="s">
        <v>126</v>
      </c>
      <c r="B30" s="131"/>
      <c r="C30" s="131"/>
      <c r="D30" s="131"/>
      <c r="E30" s="131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28" t="s">
        <v>124</v>
      </c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</row>
    <row r="31" spans="1:34" ht="18" customHeight="1">
      <c r="A31" s="129" t="s">
        <v>28</v>
      </c>
      <c r="B31" s="129"/>
      <c r="C31" s="129"/>
      <c r="D31" s="129"/>
      <c r="E31" s="129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28" t="s">
        <v>124</v>
      </c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</row>
    <row r="32" spans="1:34" ht="12.6" customHeight="1">
      <c r="A32" s="4"/>
      <c r="B32" s="4"/>
      <c r="C32" s="4"/>
      <c r="D32" s="4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4"/>
      <c r="S32" s="4"/>
      <c r="T32" s="4"/>
      <c r="U32" s="4"/>
      <c r="V32" s="6"/>
      <c r="W32" s="193" t="s">
        <v>127</v>
      </c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</row>
    <row r="33" spans="1:133" ht="15" customHeight="1">
      <c r="A33" s="70" t="s">
        <v>29</v>
      </c>
      <c r="B33" s="70"/>
      <c r="C33" s="70"/>
      <c r="D33" s="70"/>
      <c r="E33" s="70"/>
      <c r="F33" s="104" t="s">
        <v>30</v>
      </c>
      <c r="G33" s="71"/>
      <c r="H33" s="71"/>
      <c r="I33" s="71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133" ht="15" customHeight="1">
      <c r="A34" s="72"/>
      <c r="B34" s="73" t="b">
        <v>0</v>
      </c>
      <c r="C34" s="11" t="s">
        <v>31</v>
      </c>
      <c r="D34" s="11"/>
      <c r="E34" s="11"/>
      <c r="F34" s="11"/>
      <c r="G34" s="11"/>
      <c r="H34" s="11"/>
      <c r="I34" s="11"/>
      <c r="J34" s="11"/>
      <c r="K34" s="73" t="b">
        <v>0</v>
      </c>
      <c r="L34" s="12" t="s">
        <v>32</v>
      </c>
      <c r="M34" s="74"/>
      <c r="N34" s="74"/>
      <c r="O34" s="11"/>
      <c r="P34" s="11"/>
      <c r="Q34" s="11"/>
      <c r="R34" s="75"/>
      <c r="S34" s="76" t="b">
        <v>0</v>
      </c>
      <c r="T34" s="12" t="s">
        <v>33</v>
      </c>
      <c r="U34" s="11"/>
      <c r="V34" s="12"/>
      <c r="W34" s="11"/>
      <c r="X34" s="11"/>
      <c r="Y34" s="11"/>
      <c r="Z34" s="75" t="b">
        <v>0</v>
      </c>
      <c r="AA34" s="12" t="s">
        <v>34</v>
      </c>
      <c r="AB34" s="11"/>
      <c r="AC34" s="74"/>
      <c r="AD34" s="11"/>
      <c r="AE34" s="11"/>
      <c r="AF34" s="11"/>
      <c r="AG34" s="11"/>
      <c r="AH34" s="77"/>
    </row>
    <row r="35" spans="1:133" ht="15" customHeight="1">
      <c r="A35" s="78"/>
      <c r="B35" s="79" t="b">
        <v>0</v>
      </c>
      <c r="C35" s="192" t="s">
        <v>123</v>
      </c>
      <c r="D35" s="192"/>
      <c r="E35" s="161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3"/>
      <c r="Q35" s="80"/>
      <c r="R35" s="80"/>
      <c r="S35" s="81"/>
      <c r="T35" s="13"/>
      <c r="U35" s="82"/>
      <c r="V35" s="83"/>
      <c r="W35" s="83"/>
      <c r="X35" s="83"/>
      <c r="Y35" s="83"/>
      <c r="Z35" s="82"/>
      <c r="AA35" s="84"/>
      <c r="AB35" s="84"/>
      <c r="AC35" s="83"/>
      <c r="AD35" s="83"/>
      <c r="AE35" s="83"/>
      <c r="AF35" s="83"/>
      <c r="AG35" s="83"/>
      <c r="AH35" s="85"/>
    </row>
    <row r="36" spans="1:133" ht="11.85" customHeight="1">
      <c r="A36" s="6"/>
      <c r="B36" s="4"/>
      <c r="C36" s="6"/>
      <c r="D36" s="4"/>
      <c r="E36" s="86"/>
      <c r="F36" s="86"/>
      <c r="G36" s="69"/>
      <c r="H36" s="86"/>
      <c r="I36" s="69"/>
      <c r="J36" s="86"/>
      <c r="K36" s="87"/>
      <c r="L36" s="15"/>
      <c r="M36" s="88"/>
      <c r="N36" s="88"/>
      <c r="O36" s="15"/>
      <c r="P36" s="86"/>
      <c r="Q36" s="86"/>
      <c r="R36" s="86"/>
      <c r="S36" s="5"/>
      <c r="T36" s="5"/>
      <c r="U36" s="6"/>
      <c r="V36" s="69"/>
      <c r="W36" s="69"/>
      <c r="X36" s="69"/>
      <c r="Y36" s="69"/>
      <c r="Z36" s="6"/>
      <c r="AA36" s="4"/>
      <c r="AB36" s="6"/>
      <c r="AC36" s="69"/>
      <c r="AD36" s="69"/>
      <c r="AE36" s="69"/>
      <c r="AF36" s="69"/>
      <c r="AG36" s="69"/>
      <c r="AH36" s="69"/>
    </row>
    <row r="37" spans="1:133" ht="15" customHeight="1">
      <c r="A37" s="89" t="s">
        <v>35</v>
      </c>
      <c r="B37" s="90"/>
      <c r="C37" s="90"/>
      <c r="D37" s="90"/>
      <c r="E37" s="91"/>
      <c r="F37" s="91"/>
      <c r="G37" s="91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</row>
    <row r="38" spans="1:133" ht="15" customHeight="1">
      <c r="A38" s="93"/>
      <c r="B38" s="94"/>
      <c r="C38" s="95"/>
      <c r="D38" s="94"/>
      <c r="E38" s="96" t="s">
        <v>36</v>
      </c>
      <c r="F38" s="151"/>
      <c r="G38" s="151"/>
      <c r="H38" s="97" t="s">
        <v>37</v>
      </c>
      <c r="I38" s="177"/>
      <c r="J38" s="177"/>
      <c r="K38" s="97" t="s">
        <v>38</v>
      </c>
      <c r="L38" s="97"/>
      <c r="M38" s="97"/>
      <c r="N38" s="97"/>
      <c r="O38" s="97"/>
      <c r="P38" s="97"/>
      <c r="Q38" s="97"/>
      <c r="R38" s="98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9"/>
    </row>
    <row r="39" spans="1:133" ht="11.85" customHeight="1">
      <c r="A39" s="7"/>
      <c r="B39" s="7"/>
      <c r="C39" s="7"/>
      <c r="D39" s="7"/>
      <c r="E39" s="7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1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</row>
    <row r="40" spans="1:133" ht="15" customHeight="1">
      <c r="A40" s="102" t="s">
        <v>39</v>
      </c>
      <c r="B40" s="8"/>
      <c r="C40" s="8"/>
      <c r="D40" s="8"/>
      <c r="E40" s="8"/>
      <c r="F40" s="103" t="b">
        <v>0</v>
      </c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</row>
    <row r="41" spans="1:133" ht="15" customHeight="1">
      <c r="A41" s="164" t="s">
        <v>40</v>
      </c>
      <c r="B41" s="164"/>
      <c r="C41" s="164"/>
      <c r="D41" s="164"/>
      <c r="E41" s="164"/>
      <c r="F41" s="158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60"/>
    </row>
    <row r="42" spans="1:133" ht="15" customHeight="1">
      <c r="A42" s="164" t="s">
        <v>41</v>
      </c>
      <c r="B42" s="164"/>
      <c r="C42" s="164"/>
      <c r="D42" s="164"/>
      <c r="E42" s="164"/>
      <c r="F42" s="106"/>
      <c r="G42" s="106" t="b">
        <v>0</v>
      </c>
      <c r="H42" s="106" t="s">
        <v>42</v>
      </c>
      <c r="I42" s="106"/>
      <c r="J42" s="106"/>
      <c r="K42" s="106" t="b">
        <v>0</v>
      </c>
      <c r="L42" s="106" t="s">
        <v>43</v>
      </c>
      <c r="M42" s="106"/>
      <c r="N42" s="106"/>
      <c r="O42" s="106" t="b">
        <v>0</v>
      </c>
      <c r="P42" s="185" t="s">
        <v>68</v>
      </c>
      <c r="Q42" s="185"/>
      <c r="R42" s="187"/>
      <c r="S42" s="176"/>
      <c r="T42" s="188"/>
      <c r="U42" s="188"/>
      <c r="V42" s="188"/>
      <c r="W42" s="176"/>
      <c r="X42" s="176"/>
      <c r="Y42" s="176"/>
      <c r="Z42" s="176"/>
      <c r="AA42" s="176"/>
      <c r="AB42" s="176"/>
      <c r="AC42" s="189"/>
      <c r="AD42" s="106"/>
      <c r="AE42" s="106"/>
      <c r="AF42" s="106"/>
      <c r="AG42" s="106"/>
      <c r="AH42" s="109"/>
    </row>
    <row r="43" spans="1:133" ht="15" customHeight="1">
      <c r="A43" s="181" t="s">
        <v>117</v>
      </c>
      <c r="B43" s="182"/>
      <c r="C43" s="182"/>
      <c r="D43" s="182"/>
      <c r="E43" s="183"/>
      <c r="F43" s="184" t="s">
        <v>118</v>
      </c>
      <c r="G43" s="185"/>
      <c r="H43" s="185"/>
      <c r="I43" s="185"/>
      <c r="J43" s="186">
        <f>計算表!H31</f>
        <v>0</v>
      </c>
      <c r="K43" s="186"/>
      <c r="L43" s="186"/>
      <c r="M43" s="186"/>
      <c r="N43" s="186"/>
      <c r="O43" s="186"/>
      <c r="P43" s="107"/>
      <c r="Q43" s="107"/>
      <c r="R43" s="175" t="str">
        <f>計算表!J11</f>
        <v>null</v>
      </c>
      <c r="S43" s="175"/>
      <c r="T43" s="175"/>
      <c r="U43" s="175"/>
      <c r="V43" s="175"/>
      <c r="W43" s="176"/>
      <c r="X43" s="176"/>
      <c r="Y43" s="176"/>
      <c r="Z43" s="176"/>
      <c r="AA43" s="176"/>
      <c r="AB43" s="108"/>
      <c r="AC43" s="108"/>
      <c r="AD43" s="110"/>
      <c r="AE43" s="110"/>
      <c r="AF43" s="110"/>
      <c r="AG43" s="110"/>
      <c r="AH43" s="111"/>
    </row>
    <row r="44" spans="1:133" ht="15" customHeight="1">
      <c r="A44" s="181" t="s">
        <v>100</v>
      </c>
      <c r="B44" s="190"/>
      <c r="C44" s="190"/>
      <c r="D44" s="190"/>
      <c r="E44" s="191"/>
      <c r="F44" s="112"/>
      <c r="G44" s="113" t="b">
        <v>0</v>
      </c>
      <c r="H44" s="115" t="s">
        <v>129</v>
      </c>
      <c r="I44" s="113"/>
      <c r="J44" s="105"/>
      <c r="K44" s="105" t="b">
        <v>0</v>
      </c>
      <c r="L44" s="105" t="s">
        <v>130</v>
      </c>
      <c r="M44" s="105"/>
      <c r="N44" s="116"/>
      <c r="O44" s="118" t="s">
        <v>132</v>
      </c>
      <c r="P44" s="117"/>
      <c r="Q44" s="178"/>
      <c r="R44" s="179"/>
      <c r="S44" s="179"/>
      <c r="T44" s="179"/>
      <c r="U44" s="179"/>
      <c r="V44" s="180"/>
      <c r="W44" s="114" t="s">
        <v>131</v>
      </c>
      <c r="X44" s="119"/>
      <c r="Y44" s="114"/>
      <c r="Z44" s="114"/>
      <c r="AA44" s="114"/>
      <c r="AB44" s="114"/>
      <c r="AC44" s="114"/>
      <c r="AD44" s="110"/>
      <c r="AE44" s="110"/>
      <c r="AF44" s="110"/>
      <c r="AG44" s="110"/>
      <c r="AH44" s="111"/>
    </row>
    <row r="45" spans="1:133" ht="14.85" customHeight="1">
      <c r="A45" s="164" t="s">
        <v>44</v>
      </c>
      <c r="B45" s="164"/>
      <c r="C45" s="164"/>
      <c r="D45" s="164"/>
      <c r="E45" s="165"/>
      <c r="F45" s="166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8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/>
      <c r="CM45" s="59"/>
      <c r="CN45" s="59"/>
      <c r="CO45" s="59"/>
      <c r="CP45" s="59"/>
      <c r="CQ45" s="59"/>
      <c r="CR45" s="59"/>
      <c r="CS45" s="59"/>
      <c r="CT45" s="59"/>
      <c r="CU45" s="59"/>
      <c r="CV45" s="59"/>
      <c r="CW45" s="59"/>
      <c r="CX45" s="59"/>
      <c r="CY45" s="59"/>
      <c r="CZ45" s="59"/>
      <c r="DA45" s="59"/>
      <c r="DB45" s="59"/>
      <c r="DC45" s="59"/>
      <c r="DD45" s="59"/>
      <c r="DE45" s="59"/>
      <c r="DF45" s="59"/>
      <c r="DG45" s="59"/>
      <c r="DH45" s="59"/>
      <c r="DI45" s="59"/>
      <c r="DJ45" s="59"/>
      <c r="DK45" s="59"/>
      <c r="DL45" s="59"/>
      <c r="DM45" s="59"/>
      <c r="DN45" s="59"/>
      <c r="DO45" s="59"/>
      <c r="DP45" s="59"/>
      <c r="DQ45" s="59"/>
      <c r="DR45" s="59"/>
      <c r="DS45" s="59"/>
      <c r="DT45" s="59"/>
      <c r="DU45" s="59"/>
      <c r="DV45" s="59"/>
      <c r="DW45" s="59"/>
      <c r="DX45" s="59"/>
      <c r="DY45" s="59"/>
      <c r="DZ45" s="59"/>
      <c r="EA45" s="59"/>
      <c r="EB45" s="59"/>
      <c r="EC45" s="59"/>
    </row>
    <row r="46" spans="1:133" ht="15" customHeight="1">
      <c r="A46" s="164"/>
      <c r="B46" s="164"/>
      <c r="C46" s="164"/>
      <c r="D46" s="164"/>
      <c r="E46" s="165"/>
      <c r="F46" s="169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1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/>
      <c r="CM46" s="59"/>
      <c r="CN46" s="59"/>
      <c r="CO46" s="59"/>
      <c r="CP46" s="59"/>
      <c r="CQ46" s="59"/>
      <c r="CR46" s="59"/>
      <c r="CS46" s="59"/>
      <c r="CT46" s="59"/>
      <c r="CU46" s="59"/>
      <c r="CV46" s="59"/>
      <c r="CW46" s="59"/>
      <c r="CX46" s="59"/>
      <c r="CY46" s="59"/>
      <c r="CZ46" s="59"/>
      <c r="DA46" s="59"/>
      <c r="DB46" s="59"/>
      <c r="DC46" s="59"/>
      <c r="DD46" s="59"/>
      <c r="DE46" s="59"/>
      <c r="DF46" s="59"/>
      <c r="DG46" s="59"/>
      <c r="DH46" s="59"/>
      <c r="DI46" s="59"/>
      <c r="DJ46" s="59"/>
      <c r="DK46" s="59"/>
      <c r="DL46" s="59"/>
      <c r="DM46" s="59"/>
      <c r="DN46" s="59"/>
      <c r="DO46" s="59"/>
      <c r="DP46" s="59"/>
      <c r="DQ46" s="59"/>
      <c r="DR46" s="59"/>
      <c r="DS46" s="59"/>
      <c r="DT46" s="59"/>
      <c r="DU46" s="59"/>
      <c r="DV46" s="59"/>
      <c r="DW46" s="59"/>
      <c r="DX46" s="59"/>
      <c r="DY46" s="59"/>
      <c r="DZ46" s="59"/>
      <c r="EA46" s="59"/>
      <c r="EB46" s="59"/>
      <c r="EC46" s="59"/>
    </row>
    <row r="47" spans="1:133" ht="15" customHeight="1">
      <c r="A47" s="164"/>
      <c r="B47" s="164"/>
      <c r="C47" s="164"/>
      <c r="D47" s="164"/>
      <c r="E47" s="165"/>
      <c r="F47" s="172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4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/>
      <c r="CM47" s="59"/>
      <c r="CN47" s="59"/>
      <c r="CO47" s="59"/>
      <c r="CP47" s="59"/>
      <c r="CQ47" s="59"/>
      <c r="CR47" s="59"/>
      <c r="CS47" s="59"/>
      <c r="CT47" s="59"/>
      <c r="CU47" s="59"/>
      <c r="CV47" s="59"/>
      <c r="CW47" s="59"/>
      <c r="CX47" s="59"/>
      <c r="CY47" s="59"/>
      <c r="CZ47" s="59"/>
      <c r="DA47" s="59"/>
      <c r="DB47" s="59"/>
      <c r="DC47" s="59"/>
      <c r="DD47" s="59"/>
      <c r="DE47" s="59"/>
      <c r="DF47" s="59"/>
      <c r="DG47" s="59"/>
      <c r="DH47" s="59"/>
      <c r="DI47" s="59"/>
      <c r="DJ47" s="59"/>
      <c r="DK47" s="59"/>
      <c r="DL47" s="59"/>
      <c r="DM47" s="59"/>
      <c r="DN47" s="59"/>
      <c r="DO47" s="59"/>
      <c r="DP47" s="59"/>
      <c r="DQ47" s="59"/>
      <c r="DR47" s="59"/>
      <c r="DS47" s="59"/>
      <c r="DT47" s="59"/>
      <c r="DU47" s="59"/>
      <c r="DV47" s="59"/>
      <c r="DW47" s="59"/>
      <c r="DX47" s="59"/>
      <c r="DY47" s="59"/>
      <c r="DZ47" s="59"/>
      <c r="EA47" s="59"/>
      <c r="EB47" s="59"/>
      <c r="EC47" s="59"/>
    </row>
  </sheetData>
  <mergeCells count="112">
    <mergeCell ref="A45:E47"/>
    <mergeCell ref="F45:AH47"/>
    <mergeCell ref="R43:V43"/>
    <mergeCell ref="A31:E31"/>
    <mergeCell ref="F31:Q31"/>
    <mergeCell ref="W43:AA43"/>
    <mergeCell ref="A42:E42"/>
    <mergeCell ref="I38:J38"/>
    <mergeCell ref="Q44:V44"/>
    <mergeCell ref="A43:E43"/>
    <mergeCell ref="F43:I43"/>
    <mergeCell ref="J43:O43"/>
    <mergeCell ref="A41:E41"/>
    <mergeCell ref="P42:Q42"/>
    <mergeCell ref="R42:AC42"/>
    <mergeCell ref="A44:E44"/>
    <mergeCell ref="C35:D35"/>
    <mergeCell ref="W32:AH32"/>
    <mergeCell ref="A28:E28"/>
    <mergeCell ref="F28:Q28"/>
    <mergeCell ref="R28:AH28"/>
    <mergeCell ref="A29:E29"/>
    <mergeCell ref="F29:Q29"/>
    <mergeCell ref="A30:E30"/>
    <mergeCell ref="F30:Q30"/>
    <mergeCell ref="R30:AH30"/>
    <mergeCell ref="F41:AH41"/>
    <mergeCell ref="E35:P35"/>
    <mergeCell ref="R29:AH29"/>
    <mergeCell ref="F26:Q26"/>
    <mergeCell ref="R26:AH26"/>
    <mergeCell ref="A27:E27"/>
    <mergeCell ref="F27:Q27"/>
    <mergeCell ref="R27:AH27"/>
    <mergeCell ref="A26:E26"/>
    <mergeCell ref="R31:AH31"/>
    <mergeCell ref="F38:G38"/>
    <mergeCell ref="E7:AH7"/>
    <mergeCell ref="Y14:Z14"/>
    <mergeCell ref="AA14:AH14"/>
    <mergeCell ref="Y15:Z15"/>
    <mergeCell ref="AA15:AH15"/>
    <mergeCell ref="Y16:Z16"/>
    <mergeCell ref="AA16:AH16"/>
    <mergeCell ref="Y13:Z13"/>
    <mergeCell ref="AA13:AH13"/>
    <mergeCell ref="A11:E11"/>
    <mergeCell ref="F11:I11"/>
    <mergeCell ref="A12:E12"/>
    <mergeCell ref="Y11:Z11"/>
    <mergeCell ref="AA11:AH11"/>
    <mergeCell ref="Y12:Z12"/>
    <mergeCell ref="AA12:AH12"/>
    <mergeCell ref="A9:D9"/>
    <mergeCell ref="E9:Q9"/>
    <mergeCell ref="R9:U9"/>
    <mergeCell ref="V9:AH9"/>
    <mergeCell ref="A7:D7"/>
    <mergeCell ref="A8:D8"/>
    <mergeCell ref="E8:Q8"/>
    <mergeCell ref="R8:U8"/>
    <mergeCell ref="V8:AH8"/>
    <mergeCell ref="A1:AH2"/>
    <mergeCell ref="A3:AH3"/>
    <mergeCell ref="Z4:AA4"/>
    <mergeCell ref="Z5:AD5"/>
    <mergeCell ref="AE5:AH5"/>
    <mergeCell ref="R5:U5"/>
    <mergeCell ref="V5:Y5"/>
    <mergeCell ref="R6:U6"/>
    <mergeCell ref="V6:AH6"/>
    <mergeCell ref="A6:D6"/>
    <mergeCell ref="E6:Q6"/>
    <mergeCell ref="A5:D5"/>
    <mergeCell ref="E5:Q5"/>
    <mergeCell ref="R24:AH24"/>
    <mergeCell ref="AA20:AH20"/>
    <mergeCell ref="A22:E22"/>
    <mergeCell ref="F22:Q22"/>
    <mergeCell ref="F12:I12"/>
    <mergeCell ref="A15:E15"/>
    <mergeCell ref="F15:I15"/>
    <mergeCell ref="A16:E16"/>
    <mergeCell ref="F16:I16"/>
    <mergeCell ref="A13:E13"/>
    <mergeCell ref="F13:I13"/>
    <mergeCell ref="A14:E14"/>
    <mergeCell ref="F14:I14"/>
    <mergeCell ref="R22:AH22"/>
    <mergeCell ref="A23:E23"/>
    <mergeCell ref="F23:Q23"/>
    <mergeCell ref="R23:AH23"/>
    <mergeCell ref="A25:E25"/>
    <mergeCell ref="F25:Q25"/>
    <mergeCell ref="R25:AH25"/>
    <mergeCell ref="Y17:Z17"/>
    <mergeCell ref="AA17:AH17"/>
    <mergeCell ref="Y18:Z18"/>
    <mergeCell ref="AA18:AH18"/>
    <mergeCell ref="Y19:Z19"/>
    <mergeCell ref="AA19:AH19"/>
    <mergeCell ref="A19:E19"/>
    <mergeCell ref="F19:I19"/>
    <mergeCell ref="A20:E20"/>
    <mergeCell ref="F20:I20"/>
    <mergeCell ref="A17:E17"/>
    <mergeCell ref="F17:I17"/>
    <mergeCell ref="A18:E18"/>
    <mergeCell ref="F18:I18"/>
    <mergeCell ref="Y20:Z20"/>
    <mergeCell ref="A24:E24"/>
    <mergeCell ref="F24:Q24"/>
  </mergeCells>
  <phoneticPr fontId="6"/>
  <conditionalFormatting sqref="A41:E42">
    <cfRule type="expression" dxfId="4" priority="1" stopIfTrue="1">
      <formula>$F$40</formula>
    </cfRule>
  </conditionalFormatting>
  <conditionalFormatting sqref="F41:AH42">
    <cfRule type="expression" dxfId="3" priority="2" stopIfTrue="1">
      <formula>$F$40</formula>
    </cfRule>
  </conditionalFormatting>
  <conditionalFormatting sqref="A43:AH43 A45:AH47">
    <cfRule type="expression" dxfId="2" priority="3" stopIfTrue="1">
      <formula>$F$40</formula>
    </cfRule>
  </conditionalFormatting>
  <conditionalFormatting sqref="A44:E44">
    <cfRule type="expression" dxfId="1" priority="4" stopIfTrue="1">
      <formula>$F$40</formula>
    </cfRule>
  </conditionalFormatting>
  <conditionalFormatting sqref="F44:AH44">
    <cfRule type="expression" dxfId="0" priority="5" stopIfTrue="1">
      <formula>$F$40</formula>
    </cfRule>
  </conditionalFormatting>
  <hyperlinks>
    <hyperlink ref="W32:AH32" location="追加分!A1" display="立替金額⑪以降とインボイスNo.⑪以降Link" xr:uid="{00000000-0004-0000-0000-000000000000}"/>
  </hyperlinks>
  <pageMargins left="0.78740157480314965" right="0.59055118110236227" top="0.59055118110236227" bottom="0.39370078740157483" header="0" footer="0.19685039370078741"/>
  <pageSetup paperSize="9" scale="96" firstPageNumber="0" orientation="portrait" horizontalDpi="300" verticalDpi="300" r:id="rId1"/>
  <headerFooter>
    <oddFooter>&amp;L&amp;"ＭＳ Ｐゴシック,標準"&amp;9DCN:QAF0848 Issued：10/06/08 Revised：19/07/26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33</xdr:row>
                    <xdr:rowOff>175260</xdr:rowOff>
                  </from>
                  <to>
                    <xdr:col>1</xdr:col>
                    <xdr:colOff>198120</xdr:colOff>
                    <xdr:row>35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0</xdr:colOff>
                    <xdr:row>32</xdr:row>
                    <xdr:rowOff>182880</xdr:rowOff>
                  </from>
                  <to>
                    <xdr:col>1</xdr:col>
                    <xdr:colOff>198120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18</xdr:col>
                    <xdr:colOff>7620</xdr:colOff>
                    <xdr:row>33</xdr:row>
                    <xdr:rowOff>0</xdr:rowOff>
                  </from>
                  <to>
                    <xdr:col>19</xdr:col>
                    <xdr:colOff>45720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32</xdr:row>
                    <xdr:rowOff>175260</xdr:rowOff>
                  </from>
                  <to>
                    <xdr:col>11</xdr:col>
                    <xdr:colOff>38100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 sizeWithCells="1">
                  <from>
                    <xdr:col>24</xdr:col>
                    <xdr:colOff>213360</xdr:colOff>
                    <xdr:row>32</xdr:row>
                    <xdr:rowOff>175260</xdr:rowOff>
                  </from>
                  <to>
                    <xdr:col>26</xdr:col>
                    <xdr:colOff>22860</xdr:colOff>
                    <xdr:row>34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10</xdr:row>
                    <xdr:rowOff>7620</xdr:rowOff>
                  </from>
                  <to>
                    <xdr:col>10</xdr:col>
                    <xdr:colOff>190500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 sizeWithCells="1">
                  <from>
                    <xdr:col>12</xdr:col>
                    <xdr:colOff>175260</xdr:colOff>
                    <xdr:row>9</xdr:row>
                    <xdr:rowOff>167640</xdr:rowOff>
                  </from>
                  <to>
                    <xdr:col>14</xdr:col>
                    <xdr:colOff>83820</xdr:colOff>
                    <xdr:row>11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10</xdr:row>
                    <xdr:rowOff>7620</xdr:rowOff>
                  </from>
                  <to>
                    <xdr:col>17</xdr:col>
                    <xdr:colOff>190500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10</xdr:row>
                    <xdr:rowOff>7620</xdr:rowOff>
                  </from>
                  <to>
                    <xdr:col>20</xdr:col>
                    <xdr:colOff>190500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10</xdr:row>
                    <xdr:rowOff>7620</xdr:rowOff>
                  </from>
                  <to>
                    <xdr:col>23</xdr:col>
                    <xdr:colOff>190500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11</xdr:row>
                    <xdr:rowOff>7620</xdr:rowOff>
                  </from>
                  <to>
                    <xdr:col>10</xdr:col>
                    <xdr:colOff>190500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11</xdr:row>
                    <xdr:rowOff>7620</xdr:rowOff>
                  </from>
                  <to>
                    <xdr:col>13</xdr:col>
                    <xdr:colOff>190500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11</xdr:row>
                    <xdr:rowOff>7620</xdr:rowOff>
                  </from>
                  <to>
                    <xdr:col>17</xdr:col>
                    <xdr:colOff>190500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11</xdr:row>
                    <xdr:rowOff>7620</xdr:rowOff>
                  </from>
                  <to>
                    <xdr:col>20</xdr:col>
                    <xdr:colOff>190500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8" name="Check Box 18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11</xdr:row>
                    <xdr:rowOff>7620</xdr:rowOff>
                  </from>
                  <to>
                    <xdr:col>23</xdr:col>
                    <xdr:colOff>190500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9" name="Check Box 19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12</xdr:row>
                    <xdr:rowOff>0</xdr:rowOff>
                  </from>
                  <to>
                    <xdr:col>10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0" name="Check Box 20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11</xdr:row>
                    <xdr:rowOff>228600</xdr:rowOff>
                  </from>
                  <to>
                    <xdr:col>13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1" name="Check Box 21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11</xdr:row>
                    <xdr:rowOff>228600</xdr:rowOff>
                  </from>
                  <to>
                    <xdr:col>17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2" name="Check Box 22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11</xdr:row>
                    <xdr:rowOff>228600</xdr:rowOff>
                  </from>
                  <to>
                    <xdr:col>20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3" name="Check Box 23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11</xdr:row>
                    <xdr:rowOff>228600</xdr:rowOff>
                  </from>
                  <to>
                    <xdr:col>23</xdr:col>
                    <xdr:colOff>190500</xdr:colOff>
                    <xdr:row>12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4" name="Check Box 24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12</xdr:row>
                    <xdr:rowOff>228600</xdr:rowOff>
                  </from>
                  <to>
                    <xdr:col>10</xdr:col>
                    <xdr:colOff>190500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5" name="Check Box 25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12</xdr:row>
                    <xdr:rowOff>228600</xdr:rowOff>
                  </from>
                  <to>
                    <xdr:col>13</xdr:col>
                    <xdr:colOff>190500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6" name="Check Box 26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12</xdr:row>
                    <xdr:rowOff>228600</xdr:rowOff>
                  </from>
                  <to>
                    <xdr:col>17</xdr:col>
                    <xdr:colOff>190500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7" name="Check Box 27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12</xdr:row>
                    <xdr:rowOff>228600</xdr:rowOff>
                  </from>
                  <to>
                    <xdr:col>20</xdr:col>
                    <xdr:colOff>190500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8" name="Check Box 28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12</xdr:row>
                    <xdr:rowOff>228600</xdr:rowOff>
                  </from>
                  <to>
                    <xdr:col>23</xdr:col>
                    <xdr:colOff>190500</xdr:colOff>
                    <xdr:row>13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9" name="Check Box 29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13</xdr:row>
                    <xdr:rowOff>228600</xdr:rowOff>
                  </from>
                  <to>
                    <xdr:col>10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0" name="Check Box 30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15</xdr:row>
                    <xdr:rowOff>0</xdr:rowOff>
                  </from>
                  <to>
                    <xdr:col>10</xdr:col>
                    <xdr:colOff>190500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1" name="Check Box 31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16</xdr:row>
                    <xdr:rowOff>0</xdr:rowOff>
                  </from>
                  <to>
                    <xdr:col>10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17</xdr:row>
                    <xdr:rowOff>0</xdr:rowOff>
                  </from>
                  <to>
                    <xdr:col>10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18</xdr:row>
                    <xdr:rowOff>0</xdr:rowOff>
                  </from>
                  <to>
                    <xdr:col>10</xdr:col>
                    <xdr:colOff>190500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 sizeWithCells="1">
                  <from>
                    <xdr:col>9</xdr:col>
                    <xdr:colOff>198120</xdr:colOff>
                    <xdr:row>19</xdr:row>
                    <xdr:rowOff>7620</xdr:rowOff>
                  </from>
                  <to>
                    <xdr:col>10</xdr:col>
                    <xdr:colOff>190500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13</xdr:row>
                    <xdr:rowOff>228600</xdr:rowOff>
                  </from>
                  <to>
                    <xdr:col>13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15</xdr:row>
                    <xdr:rowOff>0</xdr:rowOff>
                  </from>
                  <to>
                    <xdr:col>13</xdr:col>
                    <xdr:colOff>190500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16</xdr:row>
                    <xdr:rowOff>0</xdr:rowOff>
                  </from>
                  <to>
                    <xdr:col>13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18</xdr:row>
                    <xdr:rowOff>0</xdr:rowOff>
                  </from>
                  <to>
                    <xdr:col>13</xdr:col>
                    <xdr:colOff>190500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17</xdr:row>
                    <xdr:rowOff>0</xdr:rowOff>
                  </from>
                  <to>
                    <xdr:col>13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 sizeWithCells="1">
                  <from>
                    <xdr:col>12</xdr:col>
                    <xdr:colOff>198120</xdr:colOff>
                    <xdr:row>19</xdr:row>
                    <xdr:rowOff>7620</xdr:rowOff>
                  </from>
                  <to>
                    <xdr:col>13</xdr:col>
                    <xdr:colOff>190500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13</xdr:row>
                    <xdr:rowOff>228600</xdr:rowOff>
                  </from>
                  <to>
                    <xdr:col>17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15</xdr:row>
                    <xdr:rowOff>0</xdr:rowOff>
                  </from>
                  <to>
                    <xdr:col>17</xdr:col>
                    <xdr:colOff>190500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3" name="Check Box 43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16</xdr:row>
                    <xdr:rowOff>0</xdr:rowOff>
                  </from>
                  <to>
                    <xdr:col>17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4" name="Check Box 44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17</xdr:row>
                    <xdr:rowOff>0</xdr:rowOff>
                  </from>
                  <to>
                    <xdr:col>17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5" name="Check Box 45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18</xdr:row>
                    <xdr:rowOff>0</xdr:rowOff>
                  </from>
                  <to>
                    <xdr:col>17</xdr:col>
                    <xdr:colOff>190500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6" name="Check Box 46">
              <controlPr defaultSize="0" autoFill="0" autoLine="0" autoPict="0">
                <anchor moveWithCells="1" sizeWithCells="1">
                  <from>
                    <xdr:col>16</xdr:col>
                    <xdr:colOff>198120</xdr:colOff>
                    <xdr:row>19</xdr:row>
                    <xdr:rowOff>7620</xdr:rowOff>
                  </from>
                  <to>
                    <xdr:col>17</xdr:col>
                    <xdr:colOff>190500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7" name="Check Box 47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13</xdr:row>
                    <xdr:rowOff>228600</xdr:rowOff>
                  </from>
                  <to>
                    <xdr:col>20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8" name="Check Box 48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15</xdr:row>
                    <xdr:rowOff>0</xdr:rowOff>
                  </from>
                  <to>
                    <xdr:col>20</xdr:col>
                    <xdr:colOff>190500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16</xdr:row>
                    <xdr:rowOff>0</xdr:rowOff>
                  </from>
                  <to>
                    <xdr:col>20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17</xdr:row>
                    <xdr:rowOff>0</xdr:rowOff>
                  </from>
                  <to>
                    <xdr:col>20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1" name="Check Box 51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18</xdr:row>
                    <xdr:rowOff>0</xdr:rowOff>
                  </from>
                  <to>
                    <xdr:col>20</xdr:col>
                    <xdr:colOff>190500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2" name="Check Box 52">
              <controlPr defaultSize="0" autoFill="0" autoLine="0" autoPict="0">
                <anchor moveWithCells="1" sizeWithCells="1">
                  <from>
                    <xdr:col>19</xdr:col>
                    <xdr:colOff>198120</xdr:colOff>
                    <xdr:row>19</xdr:row>
                    <xdr:rowOff>7620</xdr:rowOff>
                  </from>
                  <to>
                    <xdr:col>20</xdr:col>
                    <xdr:colOff>190500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3" name="Check Box 53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13</xdr:row>
                    <xdr:rowOff>228600</xdr:rowOff>
                  </from>
                  <to>
                    <xdr:col>23</xdr:col>
                    <xdr:colOff>190500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4" name="Check Box 54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15</xdr:row>
                    <xdr:rowOff>0</xdr:rowOff>
                  </from>
                  <to>
                    <xdr:col>23</xdr:col>
                    <xdr:colOff>190500</xdr:colOff>
                    <xdr:row>15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5" name="Check Box 55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16</xdr:row>
                    <xdr:rowOff>0</xdr:rowOff>
                  </from>
                  <to>
                    <xdr:col>23</xdr:col>
                    <xdr:colOff>190500</xdr:colOff>
                    <xdr:row>16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6" name="Check Box 56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17</xdr:row>
                    <xdr:rowOff>0</xdr:rowOff>
                  </from>
                  <to>
                    <xdr:col>23</xdr:col>
                    <xdr:colOff>190500</xdr:colOff>
                    <xdr:row>17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7" name="Check Box 57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18</xdr:row>
                    <xdr:rowOff>0</xdr:rowOff>
                  </from>
                  <to>
                    <xdr:col>23</xdr:col>
                    <xdr:colOff>190500</xdr:colOff>
                    <xdr:row>18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8" name="Check Box 58">
              <controlPr defaultSize="0" autoFill="0" autoLine="0" autoPict="0">
                <anchor moveWithCells="1" sizeWithCells="1">
                  <from>
                    <xdr:col>22</xdr:col>
                    <xdr:colOff>198120</xdr:colOff>
                    <xdr:row>19</xdr:row>
                    <xdr:rowOff>7620</xdr:rowOff>
                  </from>
                  <to>
                    <xdr:col>23</xdr:col>
                    <xdr:colOff>190500</xdr:colOff>
                    <xdr:row>19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9" name="Check Box 59">
              <controlPr defaultSize="0" autoFill="0" autoLine="0" autoPict="0">
                <anchor moveWithCells="1" sizeWithCells="1">
                  <from>
                    <xdr:col>5</xdr:col>
                    <xdr:colOff>190500</xdr:colOff>
                    <xdr:row>41</xdr:row>
                    <xdr:rowOff>0</xdr:rowOff>
                  </from>
                  <to>
                    <xdr:col>7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0" name="Check Box 60">
              <controlPr defaultSize="0" autoFill="0" autoLine="0" autoPict="0">
                <anchor moveWithCells="1" siz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11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1" name="Check Box 61">
              <controlPr defaultSize="0" autoFill="0" autoLine="0" autoPict="0">
                <anchor moveWithCells="1" sizeWithCells="1">
                  <from>
                    <xdr:col>13</xdr:col>
                    <xdr:colOff>190500</xdr:colOff>
                    <xdr:row>41</xdr:row>
                    <xdr:rowOff>0</xdr:rowOff>
                  </from>
                  <to>
                    <xdr:col>15</xdr:col>
                    <xdr:colOff>99060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2" name="Check Box 126">
              <controlPr defaultSize="0" autoFill="0" autoLine="0" autoPict="0">
                <anchor moveWithCells="1">
                  <from>
                    <xdr:col>4</xdr:col>
                    <xdr:colOff>190500</xdr:colOff>
                    <xdr:row>38</xdr:row>
                    <xdr:rowOff>137160</xdr:rowOff>
                  </from>
                  <to>
                    <xdr:col>6</xdr:col>
                    <xdr:colOff>99060</xdr:colOff>
                    <xdr:row>40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3" name="Check Box 127">
              <controlPr defaultSize="0" autoFill="0" autoLine="0" autoPict="0">
                <anchor moveWithCells="1">
                  <from>
                    <xdr:col>5</xdr:col>
                    <xdr:colOff>190500</xdr:colOff>
                    <xdr:row>43</xdr:row>
                    <xdr:rowOff>0</xdr:rowOff>
                  </from>
                  <to>
                    <xdr:col>7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64" name="Check Box 129">
              <controlPr defaultSize="0" autoFill="0" autoLine="0" autoPict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11</xdr:col>
                    <xdr:colOff>99060</xdr:colOff>
                    <xdr:row>44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A23"/>
  <sheetViews>
    <sheetView view="pageBreakPreview" zoomScaleNormal="100" zoomScaleSheetLayoutView="100" workbookViewId="0">
      <selection activeCell="F18" sqref="F18:Q18"/>
    </sheetView>
  </sheetViews>
  <sheetFormatPr defaultColWidth="2.77734375" defaultRowHeight="13.2"/>
  <cols>
    <col min="11" max="11" width="7" style="55" bestFit="1" customWidth="1"/>
    <col min="14" max="14" width="7" style="55" bestFit="1" customWidth="1"/>
    <col min="18" max="18" width="7" bestFit="1" customWidth="1"/>
    <col min="21" max="21" width="7" bestFit="1" customWidth="1"/>
    <col min="24" max="24" width="7" bestFit="1" customWidth="1"/>
  </cols>
  <sheetData>
    <row r="1" spans="1:131" ht="18" customHeight="1">
      <c r="A1" s="195" t="s">
        <v>45</v>
      </c>
      <c r="B1" s="196"/>
      <c r="C1" s="196"/>
      <c r="D1" s="196"/>
      <c r="E1" s="197"/>
      <c r="F1" s="136"/>
      <c r="G1" s="136"/>
      <c r="H1" s="136"/>
      <c r="I1" s="150"/>
      <c r="J1" s="120"/>
      <c r="K1" s="121" t="b">
        <v>0</v>
      </c>
      <c r="L1" s="122" t="s">
        <v>7</v>
      </c>
      <c r="M1" s="122"/>
      <c r="N1" s="121" t="b">
        <v>0</v>
      </c>
      <c r="O1" s="122" t="s">
        <v>8</v>
      </c>
      <c r="P1" s="122"/>
      <c r="Q1" s="122"/>
      <c r="R1" s="121" t="b">
        <v>0</v>
      </c>
      <c r="S1" s="16" t="s">
        <v>9</v>
      </c>
      <c r="T1" s="16"/>
      <c r="U1" s="56" t="b">
        <v>0</v>
      </c>
      <c r="V1" s="17" t="s">
        <v>10</v>
      </c>
      <c r="W1" s="16"/>
      <c r="X1" s="121" t="b">
        <v>0</v>
      </c>
      <c r="Y1" s="122" t="s">
        <v>71</v>
      </c>
      <c r="Z1" s="122"/>
      <c r="AA1" s="133" t="str">
        <f>IF(見積依頼書!AA$11="","",見積依頼書!AA$11)</f>
        <v/>
      </c>
      <c r="AB1" s="134"/>
      <c r="AC1" s="134"/>
      <c r="AD1" s="134"/>
      <c r="AE1" s="134"/>
      <c r="AF1" s="135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</row>
    <row r="2" spans="1:131" ht="18" customHeight="1">
      <c r="A2" s="131" t="s">
        <v>46</v>
      </c>
      <c r="B2" s="131"/>
      <c r="C2" s="131"/>
      <c r="D2" s="131"/>
      <c r="E2" s="131"/>
      <c r="F2" s="136"/>
      <c r="G2" s="136"/>
      <c r="H2" s="136"/>
      <c r="I2" s="150"/>
      <c r="J2" s="123"/>
      <c r="K2" s="66" t="b">
        <v>0</v>
      </c>
      <c r="L2" s="67" t="s">
        <v>7</v>
      </c>
      <c r="M2" s="67"/>
      <c r="N2" s="66" t="b">
        <v>0</v>
      </c>
      <c r="O2" s="67" t="s">
        <v>8</v>
      </c>
      <c r="P2" s="67"/>
      <c r="Q2" s="67"/>
      <c r="R2" s="66" t="b">
        <v>0</v>
      </c>
      <c r="S2" s="9" t="s">
        <v>9</v>
      </c>
      <c r="T2" s="9"/>
      <c r="U2" s="54" t="b">
        <v>0</v>
      </c>
      <c r="V2" s="10" t="s">
        <v>10</v>
      </c>
      <c r="W2" s="9"/>
      <c r="X2" s="66" t="b">
        <v>0</v>
      </c>
      <c r="Y2" s="67" t="s">
        <v>72</v>
      </c>
      <c r="Z2" s="67"/>
      <c r="AA2" s="133" t="str">
        <f>IF(見積依頼書!AA$11="","",見積依頼書!AA$11)</f>
        <v/>
      </c>
      <c r="AB2" s="134"/>
      <c r="AC2" s="134"/>
      <c r="AD2" s="134"/>
      <c r="AE2" s="134"/>
      <c r="AF2" s="135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</row>
    <row r="3" spans="1:131" ht="18" customHeight="1">
      <c r="A3" s="131" t="s">
        <v>47</v>
      </c>
      <c r="B3" s="131"/>
      <c r="C3" s="131"/>
      <c r="D3" s="131"/>
      <c r="E3" s="131"/>
      <c r="F3" s="136"/>
      <c r="G3" s="136"/>
      <c r="H3" s="136"/>
      <c r="I3" s="150"/>
      <c r="J3" s="123"/>
      <c r="K3" s="66" t="b">
        <v>0</v>
      </c>
      <c r="L3" s="67" t="s">
        <v>7</v>
      </c>
      <c r="M3" s="67"/>
      <c r="N3" s="66" t="b">
        <v>0</v>
      </c>
      <c r="O3" s="67" t="s">
        <v>8</v>
      </c>
      <c r="P3" s="67"/>
      <c r="Q3" s="67"/>
      <c r="R3" s="66" t="b">
        <v>0</v>
      </c>
      <c r="S3" s="9" t="s">
        <v>9</v>
      </c>
      <c r="T3" s="9"/>
      <c r="U3" s="54" t="b">
        <v>0</v>
      </c>
      <c r="V3" s="10" t="s">
        <v>10</v>
      </c>
      <c r="W3" s="9"/>
      <c r="X3" s="66" t="b">
        <v>0</v>
      </c>
      <c r="Y3" s="67" t="s">
        <v>68</v>
      </c>
      <c r="Z3" s="67"/>
      <c r="AA3" s="133" t="str">
        <f>IF(見積依頼書!AA$11="","",見積依頼書!AA$11)</f>
        <v/>
      </c>
      <c r="AB3" s="134"/>
      <c r="AC3" s="134"/>
      <c r="AD3" s="134"/>
      <c r="AE3" s="134"/>
      <c r="AF3" s="135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</row>
    <row r="4" spans="1:131" ht="18" customHeight="1">
      <c r="A4" s="131" t="s">
        <v>48</v>
      </c>
      <c r="B4" s="131"/>
      <c r="C4" s="131"/>
      <c r="D4" s="131"/>
      <c r="E4" s="131"/>
      <c r="F4" s="136"/>
      <c r="G4" s="136"/>
      <c r="H4" s="136"/>
      <c r="I4" s="150"/>
      <c r="J4" s="123"/>
      <c r="K4" s="66" t="b">
        <v>0</v>
      </c>
      <c r="L4" s="67" t="s">
        <v>7</v>
      </c>
      <c r="M4" s="67"/>
      <c r="N4" s="66" t="b">
        <v>0</v>
      </c>
      <c r="O4" s="67" t="s">
        <v>8</v>
      </c>
      <c r="P4" s="67"/>
      <c r="Q4" s="67"/>
      <c r="R4" s="66" t="b">
        <v>0</v>
      </c>
      <c r="S4" s="9" t="s">
        <v>9</v>
      </c>
      <c r="T4" s="9"/>
      <c r="U4" s="54" t="b">
        <v>0</v>
      </c>
      <c r="V4" s="10" t="s">
        <v>10</v>
      </c>
      <c r="W4" s="9"/>
      <c r="X4" s="66" t="b">
        <v>0</v>
      </c>
      <c r="Y4" s="67" t="s">
        <v>68</v>
      </c>
      <c r="Z4" s="67"/>
      <c r="AA4" s="133" t="str">
        <f>IF(見積依頼書!AA$11="","",見積依頼書!AA$11)</f>
        <v/>
      </c>
      <c r="AB4" s="134"/>
      <c r="AC4" s="134"/>
      <c r="AD4" s="134"/>
      <c r="AE4" s="134"/>
      <c r="AF4" s="135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</row>
    <row r="5" spans="1:131" ht="18" customHeight="1">
      <c r="A5" s="131" t="s">
        <v>49</v>
      </c>
      <c r="B5" s="131"/>
      <c r="C5" s="131"/>
      <c r="D5" s="131"/>
      <c r="E5" s="131"/>
      <c r="F5" s="136"/>
      <c r="G5" s="136"/>
      <c r="H5" s="136"/>
      <c r="I5" s="150"/>
      <c r="J5" s="123"/>
      <c r="K5" s="66" t="b">
        <v>0</v>
      </c>
      <c r="L5" s="67" t="s">
        <v>7</v>
      </c>
      <c r="M5" s="67"/>
      <c r="N5" s="66" t="b">
        <v>0</v>
      </c>
      <c r="O5" s="67" t="s">
        <v>8</v>
      </c>
      <c r="P5" s="67"/>
      <c r="Q5" s="67"/>
      <c r="R5" s="66" t="b">
        <v>0</v>
      </c>
      <c r="S5" s="9" t="s">
        <v>9</v>
      </c>
      <c r="T5" s="9"/>
      <c r="U5" s="54" t="b">
        <v>0</v>
      </c>
      <c r="V5" s="10" t="s">
        <v>10</v>
      </c>
      <c r="W5" s="9"/>
      <c r="X5" s="66" t="b">
        <v>0</v>
      </c>
      <c r="Y5" s="67" t="s">
        <v>68</v>
      </c>
      <c r="Z5" s="67"/>
      <c r="AA5" s="133" t="str">
        <f>IF(見積依頼書!AA$11="","",見積依頼書!AA$11)</f>
        <v/>
      </c>
      <c r="AB5" s="134"/>
      <c r="AC5" s="134"/>
      <c r="AD5" s="134"/>
      <c r="AE5" s="134"/>
      <c r="AF5" s="135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</row>
    <row r="6" spans="1:131" ht="18" customHeight="1">
      <c r="A6" s="131" t="s">
        <v>50</v>
      </c>
      <c r="B6" s="131"/>
      <c r="C6" s="131"/>
      <c r="D6" s="131"/>
      <c r="E6" s="131"/>
      <c r="F6" s="136"/>
      <c r="G6" s="136"/>
      <c r="H6" s="136"/>
      <c r="I6" s="150"/>
      <c r="J6" s="123"/>
      <c r="K6" s="66" t="b">
        <v>0</v>
      </c>
      <c r="L6" s="67" t="s">
        <v>7</v>
      </c>
      <c r="M6" s="67"/>
      <c r="N6" s="66" t="b">
        <v>0</v>
      </c>
      <c r="O6" s="67" t="s">
        <v>8</v>
      </c>
      <c r="P6" s="67"/>
      <c r="Q6" s="67"/>
      <c r="R6" s="66" t="b">
        <v>0</v>
      </c>
      <c r="S6" s="9" t="s">
        <v>9</v>
      </c>
      <c r="T6" s="9"/>
      <c r="U6" s="54" t="b">
        <v>0</v>
      </c>
      <c r="V6" s="10" t="s">
        <v>10</v>
      </c>
      <c r="W6" s="9"/>
      <c r="X6" s="66" t="b">
        <v>0</v>
      </c>
      <c r="Y6" s="67" t="s">
        <v>68</v>
      </c>
      <c r="Z6" s="67"/>
      <c r="AA6" s="133" t="str">
        <f>IF(見積依頼書!AA$11="","",見積依頼書!AA$11)</f>
        <v/>
      </c>
      <c r="AB6" s="134"/>
      <c r="AC6" s="134"/>
      <c r="AD6" s="134"/>
      <c r="AE6" s="134"/>
      <c r="AF6" s="135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</row>
    <row r="7" spans="1:131" ht="18" customHeight="1">
      <c r="A7" s="131" t="s">
        <v>51</v>
      </c>
      <c r="B7" s="131"/>
      <c r="C7" s="131"/>
      <c r="D7" s="131"/>
      <c r="E7" s="131"/>
      <c r="F7" s="136"/>
      <c r="G7" s="136"/>
      <c r="H7" s="136"/>
      <c r="I7" s="150"/>
      <c r="J7" s="123"/>
      <c r="K7" s="66" t="b">
        <v>0</v>
      </c>
      <c r="L7" s="67" t="s">
        <v>7</v>
      </c>
      <c r="M7" s="67"/>
      <c r="N7" s="66" t="b">
        <v>0</v>
      </c>
      <c r="O7" s="67" t="s">
        <v>8</v>
      </c>
      <c r="P7" s="67"/>
      <c r="Q7" s="67"/>
      <c r="R7" s="66" t="b">
        <v>0</v>
      </c>
      <c r="S7" s="9" t="s">
        <v>9</v>
      </c>
      <c r="T7" s="9"/>
      <c r="U7" s="54" t="b">
        <v>0</v>
      </c>
      <c r="V7" s="10" t="s">
        <v>10</v>
      </c>
      <c r="W7" s="9"/>
      <c r="X7" s="66" t="b">
        <v>0</v>
      </c>
      <c r="Y7" s="67" t="s">
        <v>68</v>
      </c>
      <c r="Z7" s="67"/>
      <c r="AA7" s="133" t="str">
        <f>IF(見積依頼書!AA$11="","",見積依頼書!AA$11)</f>
        <v/>
      </c>
      <c r="AB7" s="134"/>
      <c r="AC7" s="134"/>
      <c r="AD7" s="134"/>
      <c r="AE7" s="134"/>
      <c r="AF7" s="135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</row>
    <row r="8" spans="1:131" ht="18" customHeight="1">
      <c r="A8" s="131" t="s">
        <v>52</v>
      </c>
      <c r="B8" s="131"/>
      <c r="C8" s="131"/>
      <c r="D8" s="131"/>
      <c r="E8" s="131"/>
      <c r="F8" s="136"/>
      <c r="G8" s="136"/>
      <c r="H8" s="136"/>
      <c r="I8" s="150"/>
      <c r="J8" s="123"/>
      <c r="K8" s="66" t="b">
        <v>0</v>
      </c>
      <c r="L8" s="67" t="s">
        <v>7</v>
      </c>
      <c r="M8" s="67"/>
      <c r="N8" s="66" t="b">
        <v>0</v>
      </c>
      <c r="O8" s="67" t="s">
        <v>8</v>
      </c>
      <c r="P8" s="67"/>
      <c r="Q8" s="67"/>
      <c r="R8" s="66" t="b">
        <v>0</v>
      </c>
      <c r="S8" s="9" t="s">
        <v>9</v>
      </c>
      <c r="T8" s="9"/>
      <c r="U8" s="54" t="b">
        <v>0</v>
      </c>
      <c r="V8" s="10" t="s">
        <v>10</v>
      </c>
      <c r="W8" s="9"/>
      <c r="X8" s="66" t="b">
        <v>0</v>
      </c>
      <c r="Y8" s="67" t="s">
        <v>68</v>
      </c>
      <c r="Z8" s="67"/>
      <c r="AA8" s="133" t="str">
        <f>IF(見積依頼書!AA$11="","",見積依頼書!AA$11)</f>
        <v/>
      </c>
      <c r="AB8" s="134"/>
      <c r="AC8" s="134"/>
      <c r="AD8" s="134"/>
      <c r="AE8" s="134"/>
      <c r="AF8" s="135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</row>
    <row r="9" spans="1:131" ht="18" customHeight="1">
      <c r="A9" s="131" t="s">
        <v>53</v>
      </c>
      <c r="B9" s="131"/>
      <c r="C9" s="131"/>
      <c r="D9" s="131"/>
      <c r="E9" s="131"/>
      <c r="F9" s="136"/>
      <c r="G9" s="136"/>
      <c r="H9" s="136"/>
      <c r="I9" s="150"/>
      <c r="J9" s="123"/>
      <c r="K9" s="66" t="b">
        <v>0</v>
      </c>
      <c r="L9" s="67" t="s">
        <v>7</v>
      </c>
      <c r="M9" s="67"/>
      <c r="N9" s="66" t="b">
        <v>0</v>
      </c>
      <c r="O9" s="67" t="s">
        <v>8</v>
      </c>
      <c r="P9" s="67"/>
      <c r="Q9" s="67"/>
      <c r="R9" s="66" t="b">
        <v>0</v>
      </c>
      <c r="S9" s="9" t="s">
        <v>9</v>
      </c>
      <c r="T9" s="9"/>
      <c r="U9" s="54" t="b">
        <v>0</v>
      </c>
      <c r="V9" s="10" t="s">
        <v>10</v>
      </c>
      <c r="W9" s="9"/>
      <c r="X9" s="66" t="b">
        <v>0</v>
      </c>
      <c r="Y9" s="67" t="s">
        <v>68</v>
      </c>
      <c r="Z9" s="67"/>
      <c r="AA9" s="133" t="str">
        <f>IF(見積依頼書!AA$11="","",見積依頼書!AA$11)</f>
        <v/>
      </c>
      <c r="AB9" s="134"/>
      <c r="AC9" s="134"/>
      <c r="AD9" s="134"/>
      <c r="AE9" s="134"/>
      <c r="AF9" s="135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</row>
    <row r="10" spans="1:131" ht="18" customHeight="1">
      <c r="A10" s="131" t="s">
        <v>54</v>
      </c>
      <c r="B10" s="131"/>
      <c r="C10" s="131"/>
      <c r="D10" s="131"/>
      <c r="E10" s="131"/>
      <c r="F10" s="136"/>
      <c r="G10" s="136"/>
      <c r="H10" s="136"/>
      <c r="I10" s="150"/>
      <c r="J10" s="124"/>
      <c r="K10" s="125" t="b">
        <v>0</v>
      </c>
      <c r="L10" s="126" t="s">
        <v>7</v>
      </c>
      <c r="M10" s="126"/>
      <c r="N10" s="125" t="b">
        <v>0</v>
      </c>
      <c r="O10" s="126" t="s">
        <v>8</v>
      </c>
      <c r="P10" s="126"/>
      <c r="Q10" s="126"/>
      <c r="R10" s="125" t="b">
        <v>0</v>
      </c>
      <c r="S10" s="18" t="s">
        <v>9</v>
      </c>
      <c r="T10" s="18"/>
      <c r="U10" s="57" t="b">
        <v>0</v>
      </c>
      <c r="V10" s="19" t="s">
        <v>10</v>
      </c>
      <c r="W10" s="18"/>
      <c r="X10" s="125" t="b">
        <v>0</v>
      </c>
      <c r="Y10" s="126" t="s">
        <v>68</v>
      </c>
      <c r="Z10" s="126"/>
      <c r="AA10" s="133" t="str">
        <f>IF(見積依頼書!AA$11="","",見積依頼書!AA$11)</f>
        <v/>
      </c>
      <c r="AB10" s="134"/>
      <c r="AC10" s="134"/>
      <c r="AD10" s="134"/>
      <c r="AE10" s="134"/>
      <c r="AF10" s="135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</row>
    <row r="11" spans="1:131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127"/>
      <c r="L11" s="59"/>
      <c r="M11" s="59"/>
      <c r="N11" s="127"/>
      <c r="O11" s="59"/>
      <c r="P11" s="59"/>
      <c r="Q11" s="59"/>
      <c r="R11" s="127"/>
      <c r="S11" s="59"/>
      <c r="T11" s="59"/>
      <c r="U11" s="127"/>
      <c r="V11" s="59"/>
      <c r="W11" s="59"/>
      <c r="X11" s="127"/>
      <c r="Y11" s="59"/>
      <c r="Z11" s="59"/>
      <c r="AA11" s="59"/>
      <c r="AB11" s="59"/>
      <c r="AC11" s="59"/>
      <c r="AD11" s="59"/>
      <c r="AE11" s="59"/>
      <c r="AF11" s="59"/>
    </row>
    <row r="12" spans="1:131" ht="18" customHeight="1">
      <c r="A12" s="129" t="s">
        <v>55</v>
      </c>
      <c r="B12" s="129"/>
      <c r="C12" s="129"/>
      <c r="D12" s="129"/>
      <c r="E12" s="129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28" t="s">
        <v>124</v>
      </c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</row>
    <row r="13" spans="1:131" ht="18" customHeight="1">
      <c r="A13" s="131" t="s">
        <v>56</v>
      </c>
      <c r="B13" s="131"/>
      <c r="C13" s="131"/>
      <c r="D13" s="131"/>
      <c r="E13" s="131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28" t="s">
        <v>124</v>
      </c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</row>
    <row r="14" spans="1:131" ht="18" customHeight="1">
      <c r="A14" s="131" t="s">
        <v>70</v>
      </c>
      <c r="B14" s="131"/>
      <c r="C14" s="131"/>
      <c r="D14" s="131"/>
      <c r="E14" s="131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28" t="s">
        <v>124</v>
      </c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</row>
    <row r="15" spans="1:131" ht="18" customHeight="1">
      <c r="A15" s="131" t="s">
        <v>57</v>
      </c>
      <c r="B15" s="131"/>
      <c r="C15" s="131"/>
      <c r="D15" s="131"/>
      <c r="E15" s="131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28" t="s">
        <v>124</v>
      </c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</row>
    <row r="16" spans="1:131" ht="18" customHeight="1">
      <c r="A16" s="131" t="s">
        <v>58</v>
      </c>
      <c r="B16" s="131"/>
      <c r="C16" s="131"/>
      <c r="D16" s="131"/>
      <c r="E16" s="131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28" t="s">
        <v>124</v>
      </c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</row>
    <row r="17" spans="1:131" ht="18" customHeight="1">
      <c r="A17" s="129" t="s">
        <v>59</v>
      </c>
      <c r="B17" s="129"/>
      <c r="C17" s="129"/>
      <c r="D17" s="129"/>
      <c r="E17" s="129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28" t="s">
        <v>124</v>
      </c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</row>
    <row r="18" spans="1:131" ht="18" customHeight="1">
      <c r="A18" s="131" t="s">
        <v>60</v>
      </c>
      <c r="B18" s="131"/>
      <c r="C18" s="131"/>
      <c r="D18" s="131"/>
      <c r="E18" s="131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28" t="s">
        <v>124</v>
      </c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</row>
    <row r="19" spans="1:131" ht="18" customHeight="1">
      <c r="A19" s="131" t="s">
        <v>69</v>
      </c>
      <c r="B19" s="131"/>
      <c r="C19" s="131"/>
      <c r="D19" s="131"/>
      <c r="E19" s="131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28" t="s">
        <v>124</v>
      </c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</row>
    <row r="20" spans="1:131" ht="18" customHeight="1">
      <c r="A20" s="131" t="s">
        <v>61</v>
      </c>
      <c r="B20" s="131"/>
      <c r="C20" s="131"/>
      <c r="D20" s="131"/>
      <c r="E20" s="131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28" t="s">
        <v>124</v>
      </c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ht="18" customHeight="1">
      <c r="A21" s="131" t="s">
        <v>62</v>
      </c>
      <c r="B21" s="131"/>
      <c r="C21" s="131"/>
      <c r="D21" s="131"/>
      <c r="E21" s="131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28" t="s">
        <v>124</v>
      </c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127"/>
      <c r="L22" s="59"/>
      <c r="M22" s="59"/>
      <c r="N22" s="127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198" t="s">
        <v>128</v>
      </c>
      <c r="AC22" s="199"/>
      <c r="AD22" s="199"/>
      <c r="AE22" s="199"/>
      <c r="AF22" s="199"/>
    </row>
    <row r="23" spans="1:131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127"/>
      <c r="L23" s="59"/>
      <c r="M23" s="59"/>
      <c r="N23" s="127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</row>
  </sheetData>
  <mergeCells count="61">
    <mergeCell ref="AB22:AF22"/>
    <mergeCell ref="AA2:AF2"/>
    <mergeCell ref="AA1:AF1"/>
    <mergeCell ref="AA6:AF6"/>
    <mergeCell ref="AA5:AF5"/>
    <mergeCell ref="AA4:AF4"/>
    <mergeCell ref="AA3:AF3"/>
    <mergeCell ref="AA10:AF10"/>
    <mergeCell ref="AA9:AF9"/>
    <mergeCell ref="AA8:AF8"/>
    <mergeCell ref="AA7:AF7"/>
    <mergeCell ref="A16:E16"/>
    <mergeCell ref="F16:Q16"/>
    <mergeCell ref="R16:AF16"/>
    <mergeCell ref="A17:E17"/>
    <mergeCell ref="F17:Q17"/>
    <mergeCell ref="R17:AF17"/>
    <mergeCell ref="A21:E21"/>
    <mergeCell ref="F21:Q21"/>
    <mergeCell ref="R21:AF21"/>
    <mergeCell ref="A18:E18"/>
    <mergeCell ref="F18:Q18"/>
    <mergeCell ref="R18:AF18"/>
    <mergeCell ref="A19:E19"/>
    <mergeCell ref="F19:Q19"/>
    <mergeCell ref="R19:AF19"/>
    <mergeCell ref="A20:E20"/>
    <mergeCell ref="F20:Q20"/>
    <mergeCell ref="R20:AF20"/>
    <mergeCell ref="A14:E14"/>
    <mergeCell ref="F14:Q14"/>
    <mergeCell ref="R14:AF14"/>
    <mergeCell ref="A15:E15"/>
    <mergeCell ref="F15:Q15"/>
    <mergeCell ref="R15:AF15"/>
    <mergeCell ref="A12:E12"/>
    <mergeCell ref="F12:Q12"/>
    <mergeCell ref="R12:AF12"/>
    <mergeCell ref="A13:E13"/>
    <mergeCell ref="F13:Q13"/>
    <mergeCell ref="R13:AF13"/>
    <mergeCell ref="A9:E9"/>
    <mergeCell ref="F9:I9"/>
    <mergeCell ref="A10:E10"/>
    <mergeCell ref="F10:I10"/>
    <mergeCell ref="A7:E7"/>
    <mergeCell ref="F7:I7"/>
    <mergeCell ref="A8:E8"/>
    <mergeCell ref="F8:I8"/>
    <mergeCell ref="A6:E6"/>
    <mergeCell ref="F6:I6"/>
    <mergeCell ref="A3:E3"/>
    <mergeCell ref="F3:I3"/>
    <mergeCell ref="A4:E4"/>
    <mergeCell ref="F4:I4"/>
    <mergeCell ref="A1:E1"/>
    <mergeCell ref="F1:I1"/>
    <mergeCell ref="A2:E2"/>
    <mergeCell ref="F2:I2"/>
    <mergeCell ref="A5:E5"/>
    <mergeCell ref="F5:I5"/>
  </mergeCells>
  <phoneticPr fontId="6"/>
  <hyperlinks>
    <hyperlink ref="AB22:AF22" location="見積依頼書!A21" display="１シート目へ戻る" xr:uid="{00000000-0004-0000-0100-000000000000}"/>
  </hyperlinks>
  <pageMargins left="0.78740157480314965" right="0.59055118110236227" top="0.98425196850393704" bottom="0.39370078740157483" header="0" footer="0.19685039370078741"/>
  <pageSetup paperSize="9" firstPageNumber="0" orientation="landscape" horizontalDpi="300" verticalDpi="300" r:id="rId1"/>
  <headerFooter>
    <oddFooter>&amp;L&amp;"ＭＳ Ｐゴシック,標準"&amp;9DCN:QAF0848 Issued：10/06/08 Revised：19/07/26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0</xdr:row>
                    <xdr:rowOff>22860</xdr:rowOff>
                  </from>
                  <to>
                    <xdr:col>10</xdr:col>
                    <xdr:colOff>190500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1</xdr:row>
                    <xdr:rowOff>22860</xdr:rowOff>
                  </from>
                  <to>
                    <xdr:col>10</xdr:col>
                    <xdr:colOff>190500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2</xdr:row>
                    <xdr:rowOff>7620</xdr:rowOff>
                  </from>
                  <to>
                    <xdr:col>10</xdr:col>
                    <xdr:colOff>190500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3</xdr:row>
                    <xdr:rowOff>7620</xdr:rowOff>
                  </from>
                  <to>
                    <xdr:col>10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4</xdr:row>
                    <xdr:rowOff>7620</xdr:rowOff>
                  </from>
                  <to>
                    <xdr:col>10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0</xdr:row>
                    <xdr:rowOff>22860</xdr:rowOff>
                  </from>
                  <to>
                    <xdr:col>13</xdr:col>
                    <xdr:colOff>190500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</xdr:row>
                    <xdr:rowOff>7620</xdr:rowOff>
                  </from>
                  <to>
                    <xdr:col>13</xdr:col>
                    <xdr:colOff>190500</xdr:colOff>
                    <xdr:row>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2</xdr:row>
                    <xdr:rowOff>7620</xdr:rowOff>
                  </from>
                  <to>
                    <xdr:col>13</xdr:col>
                    <xdr:colOff>190500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3</xdr:row>
                    <xdr:rowOff>7620</xdr:rowOff>
                  </from>
                  <to>
                    <xdr:col>13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4</xdr:row>
                    <xdr:rowOff>7620</xdr:rowOff>
                  </from>
                  <to>
                    <xdr:col>13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0</xdr:row>
                    <xdr:rowOff>22860</xdr:rowOff>
                  </from>
                  <to>
                    <xdr:col>17</xdr:col>
                    <xdr:colOff>190500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1</xdr:row>
                    <xdr:rowOff>7620</xdr:rowOff>
                  </from>
                  <to>
                    <xdr:col>17</xdr:col>
                    <xdr:colOff>190500</xdr:colOff>
                    <xdr:row>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2</xdr:row>
                    <xdr:rowOff>7620</xdr:rowOff>
                  </from>
                  <to>
                    <xdr:col>17</xdr:col>
                    <xdr:colOff>190500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3</xdr:row>
                    <xdr:rowOff>7620</xdr:rowOff>
                  </from>
                  <to>
                    <xdr:col>17</xdr:col>
                    <xdr:colOff>190500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4</xdr:row>
                    <xdr:rowOff>7620</xdr:rowOff>
                  </from>
                  <to>
                    <xdr:col>17</xdr:col>
                    <xdr:colOff>190500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0</xdr:row>
                    <xdr:rowOff>22860</xdr:rowOff>
                  </from>
                  <to>
                    <xdr:col>20</xdr:col>
                    <xdr:colOff>198120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1</xdr:row>
                    <xdr:rowOff>7620</xdr:rowOff>
                  </from>
                  <to>
                    <xdr:col>20</xdr:col>
                    <xdr:colOff>198120</xdr:colOff>
                    <xdr:row>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2</xdr:row>
                    <xdr:rowOff>7620</xdr:rowOff>
                  </from>
                  <to>
                    <xdr:col>20</xdr:col>
                    <xdr:colOff>198120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3</xdr:row>
                    <xdr:rowOff>7620</xdr:rowOff>
                  </from>
                  <to>
                    <xdr:col>20</xdr:col>
                    <xdr:colOff>198120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4</xdr:row>
                    <xdr:rowOff>7620</xdr:rowOff>
                  </from>
                  <to>
                    <xdr:col>20</xdr:col>
                    <xdr:colOff>198120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0</xdr:row>
                    <xdr:rowOff>7620</xdr:rowOff>
                  </from>
                  <to>
                    <xdr:col>23</xdr:col>
                    <xdr:colOff>198120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1</xdr:row>
                    <xdr:rowOff>7620</xdr:rowOff>
                  </from>
                  <to>
                    <xdr:col>23</xdr:col>
                    <xdr:colOff>198120</xdr:colOff>
                    <xdr:row>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2</xdr:row>
                    <xdr:rowOff>7620</xdr:rowOff>
                  </from>
                  <to>
                    <xdr:col>23</xdr:col>
                    <xdr:colOff>198120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3</xdr:row>
                    <xdr:rowOff>7620</xdr:rowOff>
                  </from>
                  <to>
                    <xdr:col>23</xdr:col>
                    <xdr:colOff>198120</xdr:colOff>
                    <xdr:row>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4</xdr:row>
                    <xdr:rowOff>7620</xdr:rowOff>
                  </from>
                  <to>
                    <xdr:col>23</xdr:col>
                    <xdr:colOff>198120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5</xdr:row>
                    <xdr:rowOff>7620</xdr:rowOff>
                  </from>
                  <to>
                    <xdr:col>10</xdr:col>
                    <xdr:colOff>190500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6</xdr:row>
                    <xdr:rowOff>7620</xdr:rowOff>
                  </from>
                  <to>
                    <xdr:col>10</xdr:col>
                    <xdr:colOff>190500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7</xdr:row>
                    <xdr:rowOff>7620</xdr:rowOff>
                  </from>
                  <to>
                    <xdr:col>10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8</xdr:row>
                    <xdr:rowOff>7620</xdr:rowOff>
                  </from>
                  <to>
                    <xdr:col>10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 sizeWithCells="1">
                  <from>
                    <xdr:col>10</xdr:col>
                    <xdr:colOff>0</xdr:colOff>
                    <xdr:row>9</xdr:row>
                    <xdr:rowOff>7620</xdr:rowOff>
                  </from>
                  <to>
                    <xdr:col>10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5</xdr:row>
                    <xdr:rowOff>7620</xdr:rowOff>
                  </from>
                  <to>
                    <xdr:col>13</xdr:col>
                    <xdr:colOff>190500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6</xdr:row>
                    <xdr:rowOff>7620</xdr:rowOff>
                  </from>
                  <to>
                    <xdr:col>13</xdr:col>
                    <xdr:colOff>190500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7</xdr:row>
                    <xdr:rowOff>7620</xdr:rowOff>
                  </from>
                  <to>
                    <xdr:col>13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8</xdr:row>
                    <xdr:rowOff>7620</xdr:rowOff>
                  </from>
                  <to>
                    <xdr:col>13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9</xdr:row>
                    <xdr:rowOff>7620</xdr:rowOff>
                  </from>
                  <to>
                    <xdr:col>13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5</xdr:row>
                    <xdr:rowOff>7620</xdr:rowOff>
                  </from>
                  <to>
                    <xdr:col>17</xdr:col>
                    <xdr:colOff>190500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6</xdr:row>
                    <xdr:rowOff>7620</xdr:rowOff>
                  </from>
                  <to>
                    <xdr:col>17</xdr:col>
                    <xdr:colOff>190500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7</xdr:row>
                    <xdr:rowOff>7620</xdr:rowOff>
                  </from>
                  <to>
                    <xdr:col>17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8</xdr:row>
                    <xdr:rowOff>7620</xdr:rowOff>
                  </from>
                  <to>
                    <xdr:col>17</xdr:col>
                    <xdr:colOff>190500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 sizeWithCells="1">
                  <from>
                    <xdr:col>17</xdr:col>
                    <xdr:colOff>0</xdr:colOff>
                    <xdr:row>9</xdr:row>
                    <xdr:rowOff>7620</xdr:rowOff>
                  </from>
                  <to>
                    <xdr:col>17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5</xdr:row>
                    <xdr:rowOff>7620</xdr:rowOff>
                  </from>
                  <to>
                    <xdr:col>20</xdr:col>
                    <xdr:colOff>198120</xdr:colOff>
                    <xdr:row>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6</xdr:row>
                    <xdr:rowOff>7620</xdr:rowOff>
                  </from>
                  <to>
                    <xdr:col>20</xdr:col>
                    <xdr:colOff>198120</xdr:colOff>
                    <xdr:row>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7</xdr:row>
                    <xdr:rowOff>7620</xdr:rowOff>
                  </from>
                  <to>
                    <xdr:col>20</xdr:col>
                    <xdr:colOff>198120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8</xdr:row>
                    <xdr:rowOff>7620</xdr:rowOff>
                  </from>
                  <to>
                    <xdr:col>20</xdr:col>
                    <xdr:colOff>198120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 sizeWithCells="1">
                  <from>
                    <xdr:col>20</xdr:col>
                    <xdr:colOff>0</xdr:colOff>
                    <xdr:row>9</xdr:row>
                    <xdr:rowOff>7620</xdr:rowOff>
                  </from>
                  <to>
                    <xdr:col>20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5</xdr:row>
                    <xdr:rowOff>7620</xdr:rowOff>
                  </from>
                  <to>
                    <xdr:col>23</xdr:col>
                    <xdr:colOff>198120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6</xdr:row>
                    <xdr:rowOff>7620</xdr:rowOff>
                  </from>
                  <to>
                    <xdr:col>23</xdr:col>
                    <xdr:colOff>198120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7</xdr:row>
                    <xdr:rowOff>7620</xdr:rowOff>
                  </from>
                  <to>
                    <xdr:col>23</xdr:col>
                    <xdr:colOff>198120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8</xdr:row>
                    <xdr:rowOff>7620</xdr:rowOff>
                  </from>
                  <to>
                    <xdr:col>23</xdr:col>
                    <xdr:colOff>198120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 sizeWithCells="1">
                  <from>
                    <xdr:col>23</xdr:col>
                    <xdr:colOff>0</xdr:colOff>
                    <xdr:row>9</xdr:row>
                    <xdr:rowOff>7620</xdr:rowOff>
                  </from>
                  <to>
                    <xdr:col>23</xdr:col>
                    <xdr:colOff>198120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31"/>
  <sheetViews>
    <sheetView view="pageBreakPreview" zoomScale="110" zoomScaleNormal="100" zoomScaleSheetLayoutView="110" workbookViewId="0">
      <selection activeCell="B12" sqref="B12"/>
    </sheetView>
  </sheetViews>
  <sheetFormatPr defaultRowHeight="13.2"/>
  <cols>
    <col min="1" max="1" width="13.6640625" customWidth="1"/>
    <col min="2" max="2" width="9.44140625" bestFit="1" customWidth="1"/>
    <col min="3" max="3" width="8.6640625" customWidth="1"/>
    <col min="4" max="4" width="12.6640625" customWidth="1"/>
    <col min="5" max="5" width="13.6640625" customWidth="1"/>
  </cols>
  <sheetData>
    <row r="1" spans="1:10">
      <c r="A1" s="27" t="s">
        <v>106</v>
      </c>
      <c r="B1" s="28">
        <v>0</v>
      </c>
      <c r="C1" s="28"/>
      <c r="D1" s="28" t="s">
        <v>107</v>
      </c>
      <c r="E1" s="28">
        <f>IF(見積依頼書!G42=TRUE,6000,IF(見積依頼書!K42=TRUE,4000,IF(見積依頼書!O42=TRUE,3000,0)))</f>
        <v>0</v>
      </c>
      <c r="F1" s="28"/>
      <c r="G1" s="29">
        <f>H31</f>
        <v>0</v>
      </c>
      <c r="H1" s="31"/>
    </row>
    <row r="2" spans="1:10">
      <c r="B2" s="31">
        <v>0</v>
      </c>
      <c r="C2" s="31"/>
      <c r="D2" s="31" t="s">
        <v>108</v>
      </c>
      <c r="E2" s="31">
        <f>IF(C9=TRUE,(E1+G4)*0.1+E7,(E1+G4)*0.1)</f>
        <v>0</v>
      </c>
      <c r="F2" s="31"/>
      <c r="G2" s="32" t="str">
        <f>IF(見積依頼書!K11=TRUE,"USD",IF(見積依頼書!N11=TRUE,"EUR",IF(見積依頼書!R11=TRUE,"RMB\",IF(見積依頼書!U11=TRUE,"JPY",IF(見積依頼書!X11=TRUE,見積依頼書!AA11,"null")))))</f>
        <v>null</v>
      </c>
      <c r="H2" s="31"/>
      <c r="J2" s="52"/>
    </row>
    <row r="3" spans="1:10">
      <c r="A3" s="30" t="s">
        <v>100</v>
      </c>
      <c r="B3" s="31">
        <f>IF(見積依頼書!G44,6000,0)</f>
        <v>0</v>
      </c>
      <c r="C3" s="31"/>
      <c r="D3" s="31"/>
      <c r="E3" s="31"/>
      <c r="F3" s="31"/>
      <c r="G3" s="32">
        <f>VLOOKUP(J11,C15:D20,2,FALSE)</f>
        <v>0</v>
      </c>
      <c r="H3" s="31"/>
      <c r="J3" s="52"/>
    </row>
    <row r="4" spans="1:10" ht="13.8" thickBot="1">
      <c r="A4" s="33"/>
      <c r="B4" s="34"/>
      <c r="C4" s="34"/>
      <c r="D4" s="34"/>
      <c r="E4" s="34"/>
      <c r="F4" s="34"/>
      <c r="G4" s="35">
        <f>I31</f>
        <v>0</v>
      </c>
      <c r="H4" s="31"/>
      <c r="J4" s="52"/>
    </row>
    <row r="5" spans="1:10" ht="13.8" thickBot="1">
      <c r="J5" s="52"/>
    </row>
    <row r="6" spans="1:10" ht="13.8" thickBot="1">
      <c r="C6" s="27" t="s">
        <v>119</v>
      </c>
      <c r="D6" s="28">
        <f>B2+E1+G4+((E1+G4)*0.1)</f>
        <v>0</v>
      </c>
      <c r="E6" s="28"/>
      <c r="F6" s="28">
        <f>B1+B2+E1+E2+G4</f>
        <v>0</v>
      </c>
      <c r="G6" s="29"/>
    </row>
    <row r="7" spans="1:10" ht="13.8" thickBot="1">
      <c r="A7" t="s">
        <v>113</v>
      </c>
      <c r="C7" s="33"/>
      <c r="D7" s="48">
        <f>EVEN((D6-INT(RIGHT(D6,3)))/1000+1)*1000</f>
        <v>2000</v>
      </c>
      <c r="E7" s="48">
        <f>D7-D6</f>
        <v>2000</v>
      </c>
      <c r="F7" s="48"/>
      <c r="G7" s="40"/>
    </row>
    <row r="8" spans="1:10">
      <c r="A8" t="s">
        <v>114</v>
      </c>
      <c r="C8" t="s">
        <v>120</v>
      </c>
    </row>
    <row r="9" spans="1:10" ht="13.8" thickBot="1">
      <c r="A9" t="s">
        <v>115</v>
      </c>
      <c r="C9" t="b">
        <f>IF(AND(D6/1000=EVEN(D6/1000),INT(RIGHT(D6,3))=0),FALSE,TRUE)</f>
        <v>0</v>
      </c>
    </row>
    <row r="10" spans="1:10" ht="13.8" thickBot="1">
      <c r="A10" t="s">
        <v>116</v>
      </c>
      <c r="G10" s="26" t="s">
        <v>78</v>
      </c>
      <c r="H10" s="22" t="s">
        <v>110</v>
      </c>
      <c r="I10" s="25" t="s">
        <v>99</v>
      </c>
      <c r="J10" s="23" t="s">
        <v>109</v>
      </c>
    </row>
    <row r="11" spans="1:10">
      <c r="G11" s="41" t="s">
        <v>79</v>
      </c>
      <c r="H11" s="21">
        <f>見積依頼書!F11</f>
        <v>0</v>
      </c>
      <c r="I11" s="21">
        <f>VLOOKUP(J11,C$15:D$21,2,FALSE)*見積依頼書!$F11</f>
        <v>0</v>
      </c>
      <c r="J11" s="24" t="str">
        <f>IF(見積依頼書!K11=TRUE,"USD",IF(見積依頼書!N11=TRUE,"EUR",IF(見積依頼書!R11=TRUE,"元",IF(見積依頼書!U11=TRUE,"円",IF(見積依頼書!X11=TRUE,"その他","null")))))</f>
        <v>null</v>
      </c>
    </row>
    <row r="12" spans="1:10">
      <c r="G12" s="42" t="s">
        <v>80</v>
      </c>
      <c r="H12" s="21">
        <f>見積依頼書!F12</f>
        <v>0</v>
      </c>
      <c r="I12" s="21">
        <f>VLOOKUP(J12,C$15:D$21,2,FALSE)*見積依頼書!$F12</f>
        <v>0</v>
      </c>
      <c r="J12" s="24" t="str">
        <f>J11</f>
        <v>null</v>
      </c>
    </row>
    <row r="13" spans="1:10">
      <c r="G13" s="42" t="s">
        <v>81</v>
      </c>
      <c r="H13" s="21">
        <f>見積依頼書!F13</f>
        <v>0</v>
      </c>
      <c r="I13" s="21">
        <f>VLOOKUP(J13,C$15:D$21,2,FALSE)*見積依頼書!$F13</f>
        <v>0</v>
      </c>
      <c r="J13" s="24" t="str">
        <f>J11</f>
        <v>null</v>
      </c>
    </row>
    <row r="14" spans="1:10">
      <c r="C14" t="s">
        <v>73</v>
      </c>
      <c r="G14" s="42" t="s">
        <v>82</v>
      </c>
      <c r="H14" s="21">
        <f>見積依頼書!F14</f>
        <v>0</v>
      </c>
      <c r="I14" s="21">
        <f>VLOOKUP(J14,C$15:D$21,2,FALSE)*見積依頼書!$F14</f>
        <v>0</v>
      </c>
      <c r="J14" s="24" t="str">
        <f>J11</f>
        <v>null</v>
      </c>
    </row>
    <row r="15" spans="1:10">
      <c r="C15" s="20" t="s">
        <v>75</v>
      </c>
      <c r="D15" s="50">
        <v>1</v>
      </c>
      <c r="E15" s="20"/>
      <c r="G15" s="42" t="s">
        <v>83</v>
      </c>
      <c r="H15" s="21">
        <f>見積依頼書!F15</f>
        <v>0</v>
      </c>
      <c r="I15" s="21">
        <f>VLOOKUP(J15,C$15:D$21,2,FALSE)*見積依頼書!$F15</f>
        <v>0</v>
      </c>
      <c r="J15" s="24" t="str">
        <f>J11</f>
        <v>null</v>
      </c>
    </row>
    <row r="16" spans="1:10">
      <c r="C16" s="20" t="s">
        <v>76</v>
      </c>
      <c r="D16" s="50">
        <v>1</v>
      </c>
      <c r="E16" s="20"/>
      <c r="G16" s="42" t="s">
        <v>84</v>
      </c>
      <c r="H16" s="21">
        <f>見積依頼書!F16</f>
        <v>0</v>
      </c>
      <c r="I16" s="21">
        <f>VLOOKUP(J16,C$15:D$21,2,FALSE)*見積依頼書!$F16</f>
        <v>0</v>
      </c>
      <c r="J16" s="24" t="str">
        <f>J11</f>
        <v>null</v>
      </c>
    </row>
    <row r="17" spans="2:10">
      <c r="C17" s="20" t="s">
        <v>77</v>
      </c>
      <c r="D17" s="50">
        <v>1</v>
      </c>
      <c r="E17" s="20"/>
      <c r="G17" s="42" t="s">
        <v>85</v>
      </c>
      <c r="H17" s="21">
        <f>見積依頼書!F17</f>
        <v>0</v>
      </c>
      <c r="I17" s="21">
        <f>VLOOKUP(J17,C$15:D$21,2,FALSE)*見積依頼書!$F17</f>
        <v>0</v>
      </c>
      <c r="J17" s="24" t="str">
        <f>J11</f>
        <v>null</v>
      </c>
    </row>
    <row r="18" spans="2:10" ht="13.8" thickBot="1">
      <c r="C18" s="44" t="s">
        <v>74</v>
      </c>
      <c r="D18" s="51">
        <v>1</v>
      </c>
      <c r="E18" s="20"/>
      <c r="G18" s="42" t="s">
        <v>86</v>
      </c>
      <c r="H18" s="21">
        <f>見積依頼書!F18</f>
        <v>0</v>
      </c>
      <c r="I18" s="21">
        <f>VLOOKUP(J18,C$15:D$21,2,FALSE)*見積依頼書!$F18</f>
        <v>0</v>
      </c>
      <c r="J18" s="24" t="str">
        <f>J11</f>
        <v>null</v>
      </c>
    </row>
    <row r="19" spans="2:10" ht="13.8" thickBot="1">
      <c r="C19" s="46" t="s">
        <v>67</v>
      </c>
      <c r="D19" s="47">
        <v>1</v>
      </c>
      <c r="G19" s="42" t="s">
        <v>87</v>
      </c>
      <c r="H19" s="21">
        <f>見積依頼書!F19</f>
        <v>0</v>
      </c>
      <c r="I19" s="21">
        <f>VLOOKUP(J19,C$15:D$21,2,FALSE)*見積依頼書!$F19</f>
        <v>0</v>
      </c>
      <c r="J19" s="24" t="str">
        <f>J11</f>
        <v>null</v>
      </c>
    </row>
    <row r="20" spans="2:10">
      <c r="C20" s="45" t="s">
        <v>112</v>
      </c>
      <c r="D20" s="45">
        <v>0</v>
      </c>
      <c r="G20" s="42" t="s">
        <v>88</v>
      </c>
      <c r="H20" s="21">
        <f>見積依頼書!F20</f>
        <v>0</v>
      </c>
      <c r="I20" s="21">
        <f>VLOOKUP(J20,C$15:D$21,2,FALSE)*見積依頼書!$F20</f>
        <v>0</v>
      </c>
      <c r="J20" s="24" t="str">
        <f>J11</f>
        <v>null</v>
      </c>
    </row>
    <row r="21" spans="2:10">
      <c r="G21" s="42" t="s">
        <v>89</v>
      </c>
      <c r="H21" s="36">
        <f>追加分!F1</f>
        <v>0</v>
      </c>
      <c r="I21" s="21">
        <f>VLOOKUP(J21,C$15:D$21,2,FALSE)*追加分!$F1</f>
        <v>0</v>
      </c>
      <c r="J21" s="24" t="str">
        <f>J11</f>
        <v>null</v>
      </c>
    </row>
    <row r="22" spans="2:10">
      <c r="G22" s="42" t="s">
        <v>90</v>
      </c>
      <c r="H22" s="36">
        <f>追加分!F2</f>
        <v>0</v>
      </c>
      <c r="I22" s="21">
        <f>VLOOKUP(J22,C$15:D$21,2,FALSE)*追加分!$F2</f>
        <v>0</v>
      </c>
      <c r="J22" s="24" t="str">
        <f>J11</f>
        <v>null</v>
      </c>
    </row>
    <row r="23" spans="2:10">
      <c r="G23" s="42" t="s">
        <v>91</v>
      </c>
      <c r="H23" s="36">
        <f>追加分!F3</f>
        <v>0</v>
      </c>
      <c r="I23" s="21">
        <f>VLOOKUP(J23,C$15:D$21,2,FALSE)*追加分!$F3</f>
        <v>0</v>
      </c>
      <c r="J23" s="24" t="str">
        <f>J11</f>
        <v>null</v>
      </c>
    </row>
    <row r="24" spans="2:10">
      <c r="G24" s="42" t="s">
        <v>92</v>
      </c>
      <c r="H24" s="36">
        <f>追加分!F4</f>
        <v>0</v>
      </c>
      <c r="I24" s="21">
        <f>VLOOKUP(J24,C$15:D$21,2,FALSE)*追加分!$F4</f>
        <v>0</v>
      </c>
      <c r="J24" s="24" t="str">
        <f>J11</f>
        <v>null</v>
      </c>
    </row>
    <row r="25" spans="2:10">
      <c r="G25" s="42" t="s">
        <v>93</v>
      </c>
      <c r="H25" s="36">
        <f>追加分!F5</f>
        <v>0</v>
      </c>
      <c r="I25" s="21">
        <f>VLOOKUP(J25,C$15:D$21,2,FALSE)*追加分!$F5</f>
        <v>0</v>
      </c>
      <c r="J25" s="24" t="str">
        <f>J11</f>
        <v>null</v>
      </c>
    </row>
    <row r="26" spans="2:10">
      <c r="G26" s="42" t="s">
        <v>94</v>
      </c>
      <c r="H26" s="36">
        <f>追加分!F6</f>
        <v>0</v>
      </c>
      <c r="I26" s="21">
        <f>VLOOKUP(J26,C$15:D$21,2,FALSE)*追加分!$F6</f>
        <v>0</v>
      </c>
      <c r="J26" s="24" t="str">
        <f>J11</f>
        <v>null</v>
      </c>
    </row>
    <row r="27" spans="2:10">
      <c r="G27" s="42" t="s">
        <v>95</v>
      </c>
      <c r="H27" s="36">
        <f>追加分!F7</f>
        <v>0</v>
      </c>
      <c r="I27" s="21">
        <f>VLOOKUP(J27,C$15:D$21,2,FALSE)*追加分!$F7</f>
        <v>0</v>
      </c>
      <c r="J27" s="24" t="str">
        <f>J11</f>
        <v>null</v>
      </c>
    </row>
    <row r="28" spans="2:10">
      <c r="B28">
        <f>INT(RIGHT(EVEN((E1+E3)*0.1),3))</f>
        <v>0</v>
      </c>
      <c r="G28" s="42" t="s">
        <v>96</v>
      </c>
      <c r="H28" s="36">
        <f>追加分!F8</f>
        <v>0</v>
      </c>
      <c r="I28" s="21">
        <f>VLOOKUP(J28,C$15:D$21,2,FALSE)*追加分!$F8</f>
        <v>0</v>
      </c>
      <c r="J28" s="24" t="str">
        <f>J11</f>
        <v>null</v>
      </c>
    </row>
    <row r="29" spans="2:10">
      <c r="G29" s="42" t="s">
        <v>97</v>
      </c>
      <c r="H29" s="36">
        <f>追加分!F9</f>
        <v>0</v>
      </c>
      <c r="I29" s="21">
        <f>VLOOKUP(J29,C$15:D$21,2,FALSE)*追加分!$F9</f>
        <v>0</v>
      </c>
      <c r="J29" s="24" t="str">
        <f>J11</f>
        <v>null</v>
      </c>
    </row>
    <row r="30" spans="2:10" ht="13.8" thickBot="1">
      <c r="G30" s="43" t="s">
        <v>98</v>
      </c>
      <c r="H30" s="37">
        <f>追加分!F10</f>
        <v>0</v>
      </c>
      <c r="I30" s="21">
        <f>VLOOKUP(J30,C$15:D$21,2,FALSE)*追加分!$F10</f>
        <v>0</v>
      </c>
      <c r="J30" s="49" t="str">
        <f>J11</f>
        <v>null</v>
      </c>
    </row>
    <row r="31" spans="2:10" ht="13.8" thickBot="1">
      <c r="G31" s="38" t="s">
        <v>111</v>
      </c>
      <c r="H31" s="39">
        <f>SUM(H11:H30)</f>
        <v>0</v>
      </c>
      <c r="I31" s="40">
        <f>SUM(I11:I30)</f>
        <v>0</v>
      </c>
    </row>
  </sheetData>
  <phoneticPr fontId="6"/>
  <pageMargins left="0.55118110236220474" right="0.19685039370078741" top="0.6692913385826772" bottom="0.31496062992125984" header="0.51181102362204722" footer="0.19685039370078741"/>
  <pageSetup paperSize="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18"/>
  <sheetViews>
    <sheetView view="pageBreakPreview" zoomScale="110" zoomScaleNormal="100" zoomScaleSheetLayoutView="110" workbookViewId="0"/>
  </sheetViews>
  <sheetFormatPr defaultColWidth="3.6640625" defaultRowHeight="13.2"/>
  <cols>
    <col min="1" max="1" width="20.6640625" customWidth="1"/>
  </cols>
  <sheetData>
    <row r="1" spans="1:8">
      <c r="A1" t="s">
        <v>101</v>
      </c>
      <c r="C1">
        <v>11</v>
      </c>
      <c r="D1" t="str">
        <f>IF(AND(見積依頼書!F22="",見積依頼書!F23="",見積依頼書!F24="",見積依頼書!F25="",見積依頼書!F26="",見積依頼書!F27="",見積依頼書!F28="",見積依頼書!F29="",見積依頼書!F30="",見積依頼書!F31="",追加分!F12="",追加分!F13="",追加分!F14="",追加分!F15="",追加分!F16="",追加分!F17="",追加分!F18="",追加分!F19="",追加分!F20="",追加分!F21=""),"×",18)</f>
        <v>×</v>
      </c>
      <c r="E1" t="str">
        <f>IF(見積依頼書!K44,17,"×")</f>
        <v>×</v>
      </c>
      <c r="F1">
        <v>13</v>
      </c>
      <c r="G1">
        <v>14</v>
      </c>
      <c r="H1">
        <v>15</v>
      </c>
    </row>
    <row r="10" spans="1:8">
      <c r="A10" t="s">
        <v>105</v>
      </c>
    </row>
    <row r="11" spans="1:8">
      <c r="C11" t="s">
        <v>134</v>
      </c>
    </row>
    <row r="13" spans="1:8">
      <c r="C13" t="s">
        <v>121</v>
      </c>
    </row>
    <row r="14" spans="1:8">
      <c r="C14" t="s">
        <v>102</v>
      </c>
    </row>
    <row r="15" spans="1:8">
      <c r="C15" t="s">
        <v>103</v>
      </c>
    </row>
    <row r="16" spans="1:8">
      <c r="C16" t="s">
        <v>104</v>
      </c>
    </row>
    <row r="17" spans="3:3">
      <c r="C17" t="s">
        <v>133</v>
      </c>
    </row>
    <row r="18" spans="3:3">
      <c r="C18" t="s">
        <v>135</v>
      </c>
    </row>
  </sheetData>
  <phoneticPr fontId="6"/>
  <pageMargins left="0.51181102362204722" right="0.19685039370078741" top="0.70866141732283472" bottom="0.35433070866141736" header="0.51181102362204722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見積依頼書</vt:lpstr>
      <vt:lpstr>追加分</vt:lpstr>
      <vt:lpstr>計算表</vt:lpstr>
      <vt:lpstr>備考欄</vt:lpstr>
      <vt:lpstr>追加分!Print_Area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英数</dc:creator>
  <cp:lastModifiedBy>伊藤 敏寛</cp:lastModifiedBy>
  <cp:lastPrinted>2019-07-24T01:19:12Z</cp:lastPrinted>
  <dcterms:created xsi:type="dcterms:W3CDTF">2019-07-11T11:25:27Z</dcterms:created>
  <dcterms:modified xsi:type="dcterms:W3CDTF">2019-07-24T01:19:30Z</dcterms:modified>
</cp:coreProperties>
</file>